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rpuschristi-my.sharepoint.com/personal/julies2_cctexas_com/Documents/Desktop/FY2024/ACFR/"/>
    </mc:Choice>
  </mc:AlternateContent>
  <xr:revisionPtr revIDLastSave="0" documentId="8_{2A331DFB-A199-442F-8756-07D68B0CEA1E}" xr6:coauthVersionLast="47" xr6:coauthVersionMax="47" xr10:uidLastSave="{00000000-0000-0000-0000-000000000000}"/>
  <bookViews>
    <workbookView xWindow="64212" yWindow="-108" windowWidth="23256" windowHeight="13896" firstSheet="1" activeTab="1" xr2:uid="{4EA960AA-A04E-47F2-9FA8-08D40D286A7E}"/>
  </bookViews>
  <sheets>
    <sheet name="FY2021 Bonds" sheetId="1" state="hidden" r:id="rId1"/>
    <sheet name="FY2024 Bonds" sheetId="4" r:id="rId2"/>
  </sheets>
  <definedNames>
    <definedName name="_xlnm.Print_Titles" localSheetId="0">'FY2021 Bonds'!$1:$5</definedName>
    <definedName name="_xlnm.Print_Titles" localSheetId="1">'FY2024 Bonds'!$1:$5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1" i="4" l="1"/>
  <c r="E21" i="4"/>
  <c r="E109" i="4"/>
  <c r="E103" i="4"/>
  <c r="E97" i="4"/>
  <c r="E105" i="4" s="1"/>
  <c r="E78" i="4"/>
  <c r="E73" i="4"/>
  <c r="E69" i="4"/>
  <c r="E74" i="4" s="1"/>
  <c r="E55" i="4"/>
  <c r="E51" i="4"/>
  <c r="E45" i="4"/>
  <c r="E42" i="4"/>
  <c r="E25" i="4"/>
  <c r="C169" i="1"/>
  <c r="C161" i="1"/>
  <c r="C147" i="1"/>
  <c r="C120" i="1"/>
  <c r="C122" i="1" s="1"/>
  <c r="C116" i="1"/>
  <c r="C111" i="1"/>
  <c r="C103" i="1"/>
  <c r="C95" i="1"/>
  <c r="C80" i="1"/>
  <c r="C67" i="1"/>
  <c r="C61" i="1"/>
  <c r="C39" i="1"/>
  <c r="C32" i="1"/>
  <c r="E82" i="4" l="1"/>
  <c r="E111" i="4" s="1"/>
  <c r="E46" i="4"/>
  <c r="E56" i="4"/>
  <c r="E58" i="4" s="1"/>
  <c r="E26" i="4"/>
  <c r="C69" i="1"/>
  <c r="C163" i="1"/>
  <c r="C105" i="1"/>
  <c r="C41" i="1"/>
  <c r="C82" i="1" l="1"/>
  <c r="C171" i="1"/>
  <c r="C173" i="1" l="1"/>
</calcChain>
</file>

<file path=xl/sharedStrings.xml><?xml version="1.0" encoding="utf-8"?>
<sst xmlns="http://schemas.openxmlformats.org/spreadsheetml/2006/main" count="236" uniqueCount="201">
  <si>
    <t>City of Corpus Christi</t>
  </si>
  <si>
    <t>Bonds Payable, as of 09/30/2021</t>
  </si>
  <si>
    <t>Governmental Activities</t>
  </si>
  <si>
    <t>General Obligation Bonds</t>
  </si>
  <si>
    <t>91.36% of $29,855,000 - 2012C General Improvement Refunding bonds due in annual installments of $2,145,000 to $3,530,000 beginning March 1, 2014 through March 1, 2023, interest at 2.00% to 5.00%</t>
  </si>
  <si>
    <t>$107,660,000 - 2012D General Improvement Refunding bonds, payable as $88,200,000 March 1, 2028 serial bond, $8,075,000 March 1, 2032 term bond, and $11,385,000 March 1, 2038 term bond due in annual installments of $545,000 to $9,415,000 beginning March 1, 2014 through March 1, 2038, interest at .29% to 4.04%</t>
  </si>
  <si>
    <t xml:space="preserve">$82,025,000 - 2013 General Improvement Bonds due in annual installments of $1,500,000 to $6,360,000 beginning March 1, 2014 through March 1, 2033, interest at 2.00% to 5.00% </t>
  </si>
  <si>
    <t xml:space="preserve">$61,015,000 - 2015 General Improvement Refunding Bonds due in annual installments of $1,405,000 to $7,850,000 beginning March 1, 2020 through March 1, 2029, interest at 4.00% to 5.00% </t>
  </si>
  <si>
    <t xml:space="preserve">$90,520,000 - 2015 General Improvement Bonds due in annual installments of $2,090,000 to $6,775,000 beginning March 1, 2016 through March 1, 2035, interest at 2.00% to 5.00% </t>
  </si>
  <si>
    <t xml:space="preserve">$16,130,000 - 2016 General Improvement Refunding Bonds due in annual installments of $45,000 to $5,745,000 beginning March 1, 2017 through March 1, 2029, interest at 2.00% to 4.00% </t>
  </si>
  <si>
    <t>$16,355,000 - 2018 General Improvement Bonds due in annual installments of $620,000 to $1,395,000 beginning March 1, 2022 through March 1, 2038, interest at 5.00%</t>
  </si>
  <si>
    <t xml:space="preserve">$80,385,000 - 2020A General Improvement Bonds due in annual installments of $2,015,000 to $5,915,000 beginning March 1, 2021 through March 1, 2040, interest at 4.00% to 5.00% </t>
  </si>
  <si>
    <t xml:space="preserve">$26,595,000 - 2020B General Obligation Refunding Bonds due in annual installments of $1,300,000 to $3,585,000 beginning March 1, 2022 through March 1, 2032, interest at 5.00% </t>
  </si>
  <si>
    <t>96.22% of $67,320,000 - 2020C General Obligation Refunding Bonds, Taxable due in annual installments of $545,000 to $9,195,000 beginning March 1, 2021 through March 1, 2038, interest at 0.59% to 2.49%</t>
  </si>
  <si>
    <t xml:space="preserve">$40,040,000 - 2021C General Improvement Refunding Bonds, Taxable due in annual installments of $835,000 to $11,450,000 beginning March 1, 2022 through March 1, 2028, interest at 0.27% to 1.47%. </t>
  </si>
  <si>
    <t>General obligation bonds, not direct placement</t>
  </si>
  <si>
    <t>89.7% of $7,365,000 - 2016A General Improvement Refunding (TMPC) due in annual installments of $670,000 to $805,000 beginning September 1, 2017 through September 1, 2026, interest at 1.72% to 3.50%</t>
  </si>
  <si>
    <t xml:space="preserve">$8,740,000 - 2019A General Improvements Refunding Bonds due in annual installment of $750,000 to $960,000 beginning in March 1, 2021 through March 1, 2030, interest at 1.99% </t>
  </si>
  <si>
    <t>General obligation bonds, direct placement</t>
  </si>
  <si>
    <t>Total general obligation bonds</t>
  </si>
  <si>
    <t>Certificates of obligation bonds</t>
  </si>
  <si>
    <t xml:space="preserve">$3,000,000 - 2010 Combination Tax and Limited Pledge Revenue Certificates of Obligation due in annual installments of $100,000 to $210,000 beginning March 1, 2011 through March 1, 2030, interest at 3.00% to 4.50% </t>
  </si>
  <si>
    <t xml:space="preserve">$10,020,000 - 2015 Combination Tax and Limited Pledge Revenue Certificates of Obligation due in annual installments of $385,000 to $700,000 beginning March 1, 2016 through March 1, 2035, interest at 0.35% to 4.49% </t>
  </si>
  <si>
    <t xml:space="preserve">$2,000,000 - 2016 Combination Tax and Limited Pledge Revenue Certificates of Obligation due in annual installments of $80,000 to $135,000 beginning September 1, 2016 through September 1, 2035, interest at 2.00% to 5.00% </t>
  </si>
  <si>
    <t xml:space="preserve">$16,430,000 - 2016A combination Tax and Limited Pledge Revenue Certificates of Obligation due in annual installments of $585,000 to $1,160,000 beginning March 1, 2017 through March 1, 2036, interest at 2.00% to 4.00% </t>
  </si>
  <si>
    <t xml:space="preserve">$14,315,000 - 2018A Combination Tax and Limited Pledge Revenue Certificates of Obligation due in annual installments $550,000 to $1,195,000 beginning March 1, 2022 through March 1, 2038, interest at 4.00% to 5.00% </t>
  </si>
  <si>
    <t>$7,490,000 - 2018B Combination Tax and Limited Pledge Revenue Certificates of Obligation, Taxable payable as $4,120,000 March 1, 2031 serial bond, $850,000 March 1, 2033 term bond, and $2,520,000 March 1, 2038 term bond, due in annual installments of $195,000 to $555,000 beginning March 1, 2019 through March 1, 2038, interest at 2.42% to 4.95%</t>
  </si>
  <si>
    <t xml:space="preserve">$8,485,000 - 2021A Combination Tax and Limited Pledge Revenue Certificates of Obligation payable as $6,260,000 March 1, 2037 serial bond, $1,080,000 March 1, 2039 term bond, and $1,145,000 March 1, 2041 term bond, due in annual installments of $280,000 to $580,000 beginning March 1, 2022 through March 1, 2041, interest at 3.00% to 5.00% </t>
  </si>
  <si>
    <t xml:space="preserve">$8,940,000 - 2021B Combination Tax and Limited Pledge Revenue Certificates of Obligation payable as $5,860,000 March 1, 2035 serial bond, $970,000 March 1, 2037 term bond, $1,025,000 March 1, 2039 term bond, and $1,085,000 March 1, 2041 serial bond, due in annual installments of $390,000 to $550,000 beginning March 1, 2022 through March 1, 2041, interest at 0.31% to 2.76% </t>
  </si>
  <si>
    <t>Certificates of obligation bonds, not direct placement</t>
  </si>
  <si>
    <t xml:space="preserve">$2,500,000 - 2017 Tax and Limited Pledge Revenue Certificates of Obligation due in annual installments of $215,000 to $285,000 beginning March 1, 2018 through March 1, 2027, interest at 3.04% </t>
  </si>
  <si>
    <t xml:space="preserve">Cerificates of obligation bonds, direct placement </t>
  </si>
  <si>
    <t>Revenue bonds</t>
  </si>
  <si>
    <t xml:space="preserve">$29,075,000 - 2012 Corpus Christi Business and Job Development Corporation Sales Tax Revenue Refunding Bonds due in annual installments of $1,720,000 to $2,810,000 beginning March 1, 2014 through March 1, 2026, interest at 3.00% to 5.00% </t>
  </si>
  <si>
    <t xml:space="preserve">$30,555,000 - 2014 Corpus Christi Business and Job Development Corporation Sales Tax Revenue Refunding Bonds due in annual installments of $1,800,000 to $3,290,000 beginning September 1, 2014 through September 1, 2025, interest at 2.00% to 5.00% </t>
  </si>
  <si>
    <t>Revenue bonds, not direct placement</t>
  </si>
  <si>
    <t xml:space="preserve">Revenue bonds, direct placement </t>
  </si>
  <si>
    <t>Total revenue bonds</t>
  </si>
  <si>
    <t>Total governmental activities</t>
  </si>
  <si>
    <t>Business-type Activities</t>
  </si>
  <si>
    <t>General obligation bonds</t>
  </si>
  <si>
    <t xml:space="preserve">$8,340,000 - 2012A General Improvement Airport Refunding Bonds due in annual installments of $350,000 to $915,000 beginning March 1, 2013 through March 1, 2023, interest at 2.00% to 3.25% </t>
  </si>
  <si>
    <t>$9,880,000 - 2012B General Improvement Airport Refunding Bonds due in annual installments of $45,000 to $1,385,000 beginning March 1, 2014 through March 1, 2030, interest at 2.00% to 4.00%</t>
  </si>
  <si>
    <t xml:space="preserve">8.64% of $29,855,000 - 2012C General Improvement Refunding bonds due in annual installments of $2,145,000 to $3,530,000 beginning March 1, 2014 through March 1, 2023, interest at 2.00% to 5.00% </t>
  </si>
  <si>
    <t xml:space="preserve">3.78% of $67,320,000 - 2020C General Obligation Refunding Bonds, Taxable due in annual installments $545,000 to $9,195,000 beginning March 1, 2021 through March 1, 2038, interest at .59% to 2.49% </t>
  </si>
  <si>
    <t xml:space="preserve">10.3% of $7,365,000 - 2016A General Improvement Refunding (TMPC) due in annual installments of $670,000 to $805,000 beginning September 1, 2017 through September 1, 2026, interest at 1.72% to 3.50% </t>
  </si>
  <si>
    <t xml:space="preserve">$3,900,000 - 2019B General Improvement Refunding Bonds, due in annual installments of $120,000 to $460,000 beginning in March 1, 2021 through March 1, 2030, interest at 2.56% </t>
  </si>
  <si>
    <t>Business general obligation bonds, direct placement</t>
  </si>
  <si>
    <t xml:space="preserve">$5,990,000 - 2012 Combination Tax and Surplus Airport Revenue Certificates of Obligation, payable as $4,550,000 March 1, 2033 serial bond, $685,000 March 1, 2035 term bond, and $755,000 March 1, 2037 term bond, due in annual installments of $165,000 to $385,000 beginning March 1, 2015 through March 1, 2037, interest at 3.00% to 5.00% </t>
  </si>
  <si>
    <t>Priority revenue bonds</t>
  </si>
  <si>
    <t xml:space="preserve">$62,785,000 - 2015 Nueces River Authority Water Supply Facilities Revenue Refunding Bonds due in annual installments of $4,220,000 to $6,520,000 beginning July 15, 2016 through July 15, 2027, interest at 3.00% to 5.00% </t>
  </si>
  <si>
    <t>Priority revenue bonds, not direct placement</t>
  </si>
  <si>
    <t xml:space="preserve">$2,600,000 - 2015 Marina System Revenue Bonds, Taxable due in annual installments of $140,000 to $210,000 beginning March 1, 2016 through March 1, 2030, interest at 3.00% </t>
  </si>
  <si>
    <t>Priority revenue bonds, direct placement</t>
  </si>
  <si>
    <t>Total priority revenue bonds</t>
  </si>
  <si>
    <t>Junior lien revenue bonds</t>
  </si>
  <si>
    <t xml:space="preserve">$155,660,000 - 2012A Utility System Junior Lien Revenue and Refunding Bonds due in annual installments of $1,655,000 to $15,355,000 beginning July 15, 2013 through July 15, 2042, interest at 2.00% to 5.00% </t>
  </si>
  <si>
    <t xml:space="preserve">$69,085,000 - 2012B Utility System Junior Lien Revenue Improvement Bonds payable as $35,860,000 July 15, 2032 serial bond, $14,840,000 July 15, 2037 term bond, and $18,385,000 July 15, 2042 term bond, due in annual installments of $1,240,000 to $3,935,000 beginning July 15, 2013 through July 15, 2042, interest at 2.00% to 5.00% </t>
  </si>
  <si>
    <t xml:space="preserve">$97,930,000 - 2013 Utility System Junior Lien Revenue Improvement Bonds payable as $37,870,000 July 15, 2031 serial bond, $7,775,000 July 15, 2033 term bond, $22,970,000 July 15, 2038 term bond, and $29,315,000 July 1, 2043 term bond, due in annual installments of $1,000,000 to $6,450,000 beginning July 15, 2014 through July 15, 2043, interest at 3.00% to 5.00% </t>
  </si>
  <si>
    <t xml:space="preserve">$93,600,000 - 2015A Utility System Junior Lien Revenue Improvement Bonds payable as $47,280,000 July 15, 2035 serial bond, $20,350,000 July 15, 2040 term bond, and $25,970,000 July 15, 2045 term bond due in annual installments of $1,515,000 to $5,715,000 beginning July 15, 2016 through July 15, 2045, interest at 3.00% to 5.00% </t>
  </si>
  <si>
    <t xml:space="preserve">$101,385,000 - 2015C Utility System Junior Lien Revenue Improvement Bonds payable as $51,190,000 July 15, 2035 serial bond, $22,270,000 July 15, 2040 term bond, and $27,925,000 July 15, 2045 term bond, due in annual installments of $1,465,000 to $6,045,000 beginning July 15, 2016 through July 15, 2045, interest at 3.00% to 5.00% </t>
  </si>
  <si>
    <t xml:space="preserve">$46,990,000 - 2015D Utility System Junior Lien Revenue Refunding Bonds due in annual installments of $3,470,000 to $6,370,000 beginning July 15, 2017 through July 15, 2026, interest at 3.00% to 5.00% </t>
  </si>
  <si>
    <t xml:space="preserve">$80,415,000 - 2016 Utility System Junior Lien Revenue Refunding Bonds due in annual installments of $355,000 to $5,355,000 beginning July 15, 2017 through July 15, 2039, interest at 2.00 to 5.00% </t>
  </si>
  <si>
    <t xml:space="preserve">$93,425,000 - 2019 Utility System Junior Lien Revenue Improvement and Refunding Bonds payable as $73,740,000 July 15, 2040 serial bonds due in annual installments of $735,000 to $5,955,000 beginning July 15, 2020 through July 15, 2040, $2,180,000 July 15, 2045 serial bond due in one installment, $7,920,000 July 15, 2044 term bonds due in annual installments of $1,865,000 to $2,100,000 beginning July 15, 2041 through July 15, 2044, and $9,585,000 July 15, 2049 term bonds due in annual installments of $2,290,000 to $2,505,000 beginning July 15, 2046 through July 15, 2049, interest at 3.00% to 5.00% </t>
  </si>
  <si>
    <t xml:space="preserve">$133,765,000 - 2020A Utility System Junior Lien Revenue Improvement and Refunding Bonds payable as $83,510,000 July 15, 2040 serial bonds due in a annual installments of $1,620,000 to $6,230,000 beginning July 15, 2021 through July 15, 2040, $25,860,000 July 15, 2045 term bond due in annual installments of $4,085,000 to $6,680,000 beginning July 15, 2041 through July 15, 2045, and $24,395,000 July 15, 2050 term bonds due in annual installments of $4,595,000 to $5,170,000 beginning July 15, 2046 through July 15, 2050, interest at 3.00% to 5.00% </t>
  </si>
  <si>
    <t xml:space="preserve">$183,835,000 - 2020B Utility System Junior Lien Revenue Refunding Bonds, Taxable, payable as $110,515,000 July 15, 2035 serial bonds due in annual installments of $605,000 to $10,970,000 beginning July 15, 2021 through July 15, 2035, $48,830,000 July 15, 2040 term bonds due in annual installments of $8,445,000 to $11,540,000 beginning July 15, 2036 through July 15, 2040, and $24,290,000 July 15, 2043 term bonds due in annual installments of $5,670,000 to $9,435,000 beginning July 15, 2041 through July 15, 2043 interest at 0.55% to 2.86% </t>
  </si>
  <si>
    <t>Junior lien revenue bonds, not direct placement</t>
  </si>
  <si>
    <t xml:space="preserve">$2,750,000 - 2017 Utility Junior Lien Revenue Improvement one payment due on July 15, 2025 </t>
  </si>
  <si>
    <t xml:space="preserve">$51,215,000 - 2017 Utility System Junior Lien Revenue Refunding Bonds due in annual installments of $845,000 to $2,200,000 beginning July 15, 2017 through July 15, 2045, interest at 0.06% to 2.07% </t>
  </si>
  <si>
    <t>$11,425,000 - 2020C Utility System Junior Lien Revenue Improvements Bonds due in annual</t>
  </si>
  <si>
    <t xml:space="preserve">installments of $330,000 to $520,000 beginning July 15, 2022 through July 15, 2050, interest at 0.14% to 2.48% </t>
  </si>
  <si>
    <t>Junior lien revenue bonds, direct placement</t>
  </si>
  <si>
    <t>Total junior lien revenue bonds</t>
  </si>
  <si>
    <t>Subordinate lien revenue bonds</t>
  </si>
  <si>
    <t xml:space="preserve">$34,835,000 - 2018 Utility System Subordinated Lien Revenue Refunding Bonds due in annual installments of $2,555,000 to 3,255,000 beginning July 15, 2018 through July 15, 2029, interest at 1.73% to 3.40% </t>
  </si>
  <si>
    <t>Total subordinate lien revenue bonds, direct placement</t>
  </si>
  <si>
    <t>Total business-type activities</t>
  </si>
  <si>
    <t>Grand Total</t>
  </si>
  <si>
    <t xml:space="preserve">                    City of Corpus Christi</t>
  </si>
  <si>
    <t xml:space="preserve">                    Bonds Payable, as of 09/30/2024</t>
  </si>
  <si>
    <t>Original</t>
  </si>
  <si>
    <t>Maturity</t>
  </si>
  <si>
    <t>Interest Rates</t>
  </si>
  <si>
    <t>Ending</t>
  </si>
  <si>
    <t>Series</t>
  </si>
  <si>
    <t>Issue at Par</t>
  </si>
  <si>
    <t>Date</t>
  </si>
  <si>
    <t>(%)</t>
  </si>
  <si>
    <t>Balance</t>
  </si>
  <si>
    <t>2015 General improvement refunding bonds</t>
  </si>
  <si>
    <t>4.00%-5.00%</t>
  </si>
  <si>
    <t xml:space="preserve">2015 General improvement bonds </t>
  </si>
  <si>
    <t>2.00%-5.00%</t>
  </si>
  <si>
    <t>2016 General improvement refunding bonds</t>
  </si>
  <si>
    <t>2.00%-4.00%</t>
  </si>
  <si>
    <t>2018 General improvement bonds</t>
  </si>
  <si>
    <t xml:space="preserve">2020A General improvement bonds </t>
  </si>
  <si>
    <t>2020B General improvement refunding bonds</t>
  </si>
  <si>
    <t xml:space="preserve">2020C General improvement refunding bonds, taxable, 96.22% </t>
  </si>
  <si>
    <t>0.59%-2.49%</t>
  </si>
  <si>
    <t xml:space="preserve">2021C General improvement refunding bonds, taxable </t>
  </si>
  <si>
    <t>0.27%-1.47%</t>
  </si>
  <si>
    <t xml:space="preserve">2022C General improvement refunding bonds </t>
  </si>
  <si>
    <t>4.50%-5.00%</t>
  </si>
  <si>
    <t>2023 General improvement bonds</t>
  </si>
  <si>
    <t>2024 General improvement bonds</t>
  </si>
  <si>
    <t>Total general obligation bonds, not direct placement</t>
  </si>
  <si>
    <t>2016A General improvement refunding (TMPC), 89.70%</t>
  </si>
  <si>
    <t>1.72%-3.50%</t>
  </si>
  <si>
    <t xml:space="preserve">2019A General improvement refunding bonds </t>
  </si>
  <si>
    <t>Total general obligation bonds, direct placement</t>
  </si>
  <si>
    <t xml:space="preserve">Certificates of Obligation: </t>
  </si>
  <si>
    <t>2015 Certificates of obligation</t>
  </si>
  <si>
    <t>0.35%-4.49%</t>
  </si>
  <si>
    <t>2016 Certificates of obligation</t>
  </si>
  <si>
    <t>2016A Certificates of obligation</t>
  </si>
  <si>
    <t>2018A Certificates of obligation</t>
  </si>
  <si>
    <t>2018B Certificates of obligation, taxable</t>
  </si>
  <si>
    <t>2.42%-4.95%</t>
  </si>
  <si>
    <t>2021A Certificates of obligation</t>
  </si>
  <si>
    <t>3.00%-5.00%</t>
  </si>
  <si>
    <t>2021B Certificates of obligation, taxable</t>
  </si>
  <si>
    <t>0.31%-2.76%</t>
  </si>
  <si>
    <t>2022A Certificates of obligation</t>
  </si>
  <si>
    <t>2022B Certificates of obligation, taxable</t>
  </si>
  <si>
    <t>3.27%-5.27%</t>
  </si>
  <si>
    <t>2023A Certificates of obligation</t>
  </si>
  <si>
    <t>2023B Certificates of obligation, taxable</t>
  </si>
  <si>
    <t>4.65%-7.00%</t>
  </si>
  <si>
    <t>2024A Certificates of obligation</t>
  </si>
  <si>
    <t>2024B Certificates of obligation, taxable</t>
  </si>
  <si>
    <t>5.10-6.00%</t>
  </si>
  <si>
    <t>Total certificates of obligation, not direct placement</t>
  </si>
  <si>
    <t>2017 Certificates of obligation</t>
  </si>
  <si>
    <t>Total certificates of obligation, direct placement</t>
  </si>
  <si>
    <t>Total certificates of obligation</t>
  </si>
  <si>
    <t xml:space="preserve">Revenue bonds: </t>
  </si>
  <si>
    <t xml:space="preserve">2012 Corpus Christi business and job development corporation </t>
  </si>
  <si>
    <t xml:space="preserve">sales tax revenue refunding bonds </t>
  </si>
  <si>
    <t xml:space="preserve">3.00%-5.00% </t>
  </si>
  <si>
    <t>Total revenue bonds, not direct placement</t>
  </si>
  <si>
    <t xml:space="preserve">2023 Corpus Christi business and job development corporation </t>
  </si>
  <si>
    <t xml:space="preserve">sales tax revenue refunding bonds, taxable </t>
  </si>
  <si>
    <t>Total revenue bonds, direct placement</t>
  </si>
  <si>
    <t>Total governmental activities bonds payable</t>
  </si>
  <si>
    <t xml:space="preserve">General obligation bonds:
</t>
  </si>
  <si>
    <t xml:space="preserve">2020C General obligation refunding bonds, taxable, 3.78% </t>
  </si>
  <si>
    <t xml:space="preserve">0.59%-2.49% </t>
  </si>
  <si>
    <t>2021D General improvement refunding bonds, 82.14%</t>
  </si>
  <si>
    <t>2021E General improvement refunding bonds AMT</t>
  </si>
  <si>
    <t>2016A General improvement refunding (TMPC), 10.30%</t>
  </si>
  <si>
    <t>2019B General improvement refunding bonds</t>
  </si>
  <si>
    <t>Priority lien revenue bonds:</t>
  </si>
  <si>
    <t>2015 Nueces River Authority Water Supply Facilities revenue refunding bonds</t>
  </si>
  <si>
    <t>Total priority revenue bonds, not direct placement</t>
  </si>
  <si>
    <t xml:space="preserve">2015 Marina system revenue bonds, taxable </t>
  </si>
  <si>
    <t xml:space="preserve">Total priority revenue bonds, direct placement </t>
  </si>
  <si>
    <t>Total priority lien revenue bonds</t>
  </si>
  <si>
    <t xml:space="preserve">Senior / junior lien revenue bonds: </t>
  </si>
  <si>
    <t xml:space="preserve">2012A Utility system junior lien revenue and refunding bonds </t>
  </si>
  <si>
    <t xml:space="preserve">2012B Utility system junior lien revenue improvement bonds </t>
  </si>
  <si>
    <t xml:space="preserve">2015A Utility system junior lien revenue improvement bonds </t>
  </si>
  <si>
    <t xml:space="preserve">2015C Utility system junior lien revenue improvement bonds </t>
  </si>
  <si>
    <t xml:space="preserve">2015D Utility system junior lien revenue refunding bonds </t>
  </si>
  <si>
    <t xml:space="preserve">2016 Utility system junior lien revenue refunding bonds </t>
  </si>
  <si>
    <t xml:space="preserve">2019 Utility system junior lien revenue improvement and refunding bonds </t>
  </si>
  <si>
    <t xml:space="preserve">2020A Utility system junior lien revenue improvement and refunding bonds </t>
  </si>
  <si>
    <t xml:space="preserve">2020B Utility system junior lien revenue refunding bonds, taxable </t>
  </si>
  <si>
    <t>0.55%-2.86%</t>
  </si>
  <si>
    <t xml:space="preserve">2022B Utility system junior lien revenue improvement bonds </t>
  </si>
  <si>
    <t xml:space="preserve">2023 Utility system senior lien revenue improvement and refunding bonds </t>
  </si>
  <si>
    <t>4.00%-5.25%</t>
  </si>
  <si>
    <t>2024 Utility system senior lien revenue improv ement and refunding bonds</t>
  </si>
  <si>
    <t>4.25%-5.00%</t>
  </si>
  <si>
    <t>Total senior / junior lien revenue bonds, not direct placement</t>
  </si>
  <si>
    <t xml:space="preserve">2017 Utility junior lien revenue improvement bonds </t>
  </si>
  <si>
    <t xml:space="preserve">2017 Utility system junior lien revenue refunding bonds </t>
  </si>
  <si>
    <t>0.06%-2.07%</t>
  </si>
  <si>
    <t xml:space="preserve">2020C Utility system junior lien revenue improvement bonds </t>
  </si>
  <si>
    <t>0.14%-2.48%</t>
  </si>
  <si>
    <t xml:space="preserve">2022A Utility system junior lien revenue improvement bonds (TWDB CWSRF) </t>
  </si>
  <si>
    <t>1.10%-2.39%</t>
  </si>
  <si>
    <t>Total senior / junior lien revenue bonds, direct placement</t>
  </si>
  <si>
    <t>Total senior / junior lien revenue bonds</t>
  </si>
  <si>
    <t xml:space="preserve">Subordinated lien revenue bonds: </t>
  </si>
  <si>
    <t xml:space="preserve">2018 Utility system subordinated lien revenue refunding bonds </t>
  </si>
  <si>
    <t>1.73%-3.40%</t>
  </si>
  <si>
    <t>Total subordinated lien revenue bonds, direct placement</t>
  </si>
  <si>
    <t>Total business-type activities bonds payable</t>
  </si>
  <si>
    <t>Notes Payable</t>
  </si>
  <si>
    <t>General obligation bonds:</t>
  </si>
  <si>
    <t>2023 Limited Tax Notes</t>
  </si>
  <si>
    <t>Total governmental activities, not direct placement</t>
  </si>
  <si>
    <t>2014 Public property finance contractual obligation</t>
  </si>
  <si>
    <t>Total governmental activities, direct placement</t>
  </si>
  <si>
    <t>Total governmental activities notes payable</t>
  </si>
  <si>
    <t> </t>
  </si>
  <si>
    <t>Business-typr activities:</t>
  </si>
  <si>
    <t>2021A utility system junior lien revenue notes, taxable</t>
  </si>
  <si>
    <t>Total business activities, direct placement</t>
  </si>
  <si>
    <t>Total business-type activities notes payable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</si>
</sst>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NewRoman"/>
    </font>
    <font>
      <b/>
      <sz val="12"/>
      <color theme="1"/>
      <name val="TimesNewRoman"/>
    </font>
    <font>
      <sz val="12"/>
      <color theme="0"/>
      <name val="TimesNewRoman"/>
    </font>
    <font>
      <b/>
      <sz val="18"/>
      <color theme="0"/>
      <name val="TimesNewRoman"/>
    </font>
    <font>
      <sz val="12"/>
      <color theme="1"/>
      <name val="Times New Roman"/>
      <family val="1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2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rgb="FF000000"/>
      </patternFill>
    </fill>
  </fills>
  <borders count="1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9">
    <xf numFmtId="0" fontId="0" fillId="0" borderId="0" xfId="0"/>
    <xf numFmtId="42" fontId="2" fillId="0" borderId="1" xfId="1" applyNumberFormat="1" applyFont="1" applyBorder="1"/>
    <xf numFmtId="42" fontId="2" fillId="0" borderId="0" xfId="1" applyNumberFormat="1" applyFont="1" applyBorder="1"/>
    <xf numFmtId="0" fontId="4" fillId="2" borderId="2" xfId="0" applyFont="1" applyFill="1" applyBorder="1" applyAlignment="1">
      <alignment wrapText="1"/>
    </xf>
    <xf numFmtId="0" fontId="4" fillId="2" borderId="3" xfId="0" applyFont="1" applyFill="1" applyBorder="1" applyAlignment="1">
      <alignment wrapText="1"/>
    </xf>
    <xf numFmtId="42" fontId="4" fillId="2" borderId="3" xfId="1" applyNumberFormat="1" applyFont="1" applyFill="1" applyBorder="1"/>
    <xf numFmtId="0" fontId="4" fillId="2" borderId="4" xfId="0" applyFont="1" applyFill="1" applyBorder="1"/>
    <xf numFmtId="0" fontId="5" fillId="2" borderId="5" xfId="0" applyFont="1" applyFill="1" applyBorder="1" applyAlignment="1">
      <alignment horizontal="centerContinuous" wrapText="1"/>
    </xf>
    <xf numFmtId="0" fontId="5" fillId="2" borderId="0" xfId="0" applyFont="1" applyFill="1" applyAlignment="1">
      <alignment horizontal="centerContinuous" wrapText="1"/>
    </xf>
    <xf numFmtId="42" fontId="5" fillId="2" borderId="0" xfId="1" applyNumberFormat="1" applyFont="1" applyFill="1" applyBorder="1" applyAlignment="1">
      <alignment horizontal="centerContinuous"/>
    </xf>
    <xf numFmtId="0" fontId="5" fillId="2" borderId="6" xfId="0" applyFont="1" applyFill="1" applyBorder="1" applyAlignment="1">
      <alignment horizontal="centerContinuous"/>
    </xf>
    <xf numFmtId="0" fontId="4" fillId="2" borderId="5" xfId="0" applyFont="1" applyFill="1" applyBorder="1" applyAlignment="1">
      <alignment wrapText="1"/>
    </xf>
    <xf numFmtId="0" fontId="4" fillId="2" borderId="0" xfId="0" applyFont="1" applyFill="1" applyAlignment="1">
      <alignment wrapText="1"/>
    </xf>
    <xf numFmtId="42" fontId="4" fillId="2" borderId="0" xfId="1" applyNumberFormat="1" applyFont="1" applyFill="1" applyBorder="1"/>
    <xf numFmtId="0" fontId="4" fillId="2" borderId="6" xfId="0" applyFont="1" applyFill="1" applyBorder="1"/>
    <xf numFmtId="0" fontId="2" fillId="0" borderId="5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6" xfId="0" applyFont="1" applyBorder="1"/>
    <xf numFmtId="0" fontId="3" fillId="0" borderId="5" xfId="0" applyFont="1" applyBorder="1" applyAlignment="1">
      <alignment wrapText="1"/>
    </xf>
    <xf numFmtId="0" fontId="3" fillId="0" borderId="0" xfId="0" applyFont="1" applyAlignment="1">
      <alignment wrapText="1"/>
    </xf>
    <xf numFmtId="42" fontId="2" fillId="0" borderId="0" xfId="1" quotePrefix="1" applyNumberFormat="1" applyFont="1" applyBorder="1"/>
    <xf numFmtId="0" fontId="2" fillId="0" borderId="5" xfId="0" quotePrefix="1" applyFont="1" applyBorder="1" applyAlignment="1">
      <alignment wrapText="1"/>
    </xf>
    <xf numFmtId="0" fontId="2" fillId="0" borderId="0" xfId="0" quotePrefix="1" applyFont="1" applyAlignment="1">
      <alignment wrapText="1"/>
    </xf>
    <xf numFmtId="0" fontId="2" fillId="0" borderId="5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7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8" xfId="0" applyFont="1" applyBorder="1"/>
    <xf numFmtId="0" fontId="3" fillId="3" borderId="5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3" fillId="3" borderId="6" xfId="0" applyFont="1" applyFill="1" applyBorder="1"/>
    <xf numFmtId="0" fontId="3" fillId="0" borderId="5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6" xfId="0" applyFont="1" applyBorder="1"/>
    <xf numFmtId="42" fontId="3" fillId="0" borderId="0" xfId="1" applyNumberFormat="1" applyFont="1" applyFill="1" applyBorder="1"/>
    <xf numFmtId="0" fontId="2" fillId="0" borderId="7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/>
    <xf numFmtId="0" fontId="2" fillId="0" borderId="0" xfId="0" applyFont="1"/>
    <xf numFmtId="0" fontId="3" fillId="0" borderId="0" xfId="0" applyFont="1"/>
    <xf numFmtId="42" fontId="3" fillId="3" borderId="0" xfId="1" applyNumberFormat="1" applyFont="1" applyFill="1" applyBorder="1"/>
    <xf numFmtId="42" fontId="2" fillId="0" borderId="1" xfId="1" quotePrefix="1" applyNumberFormat="1" applyFont="1" applyBorder="1"/>
    <xf numFmtId="42" fontId="2" fillId="0" borderId="3" xfId="1" quotePrefix="1" applyNumberFormat="1" applyFont="1" applyBorder="1"/>
    <xf numFmtId="42" fontId="2" fillId="0" borderId="9" xfId="1" quotePrefix="1" applyNumberFormat="1" applyFont="1" applyBorder="1"/>
    <xf numFmtId="42" fontId="2" fillId="0" borderId="10" xfId="1" applyNumberFormat="1" applyFont="1" applyBorder="1"/>
    <xf numFmtId="42" fontId="2" fillId="0" borderId="9" xfId="1" applyNumberFormat="1" applyFont="1" applyBorder="1"/>
    <xf numFmtId="42" fontId="3" fillId="3" borderId="1" xfId="1" applyNumberFormat="1" applyFont="1" applyFill="1" applyBorder="1"/>
    <xf numFmtId="42" fontId="3" fillId="0" borderId="3" xfId="1" applyNumberFormat="1" applyFont="1" applyFill="1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41" fontId="4" fillId="2" borderId="3" xfId="2" applyNumberFormat="1" applyFont="1" applyFill="1" applyBorder="1" applyAlignment="1">
      <alignment wrapText="1"/>
    </xf>
    <xf numFmtId="41" fontId="5" fillId="2" borderId="0" xfId="2" applyNumberFormat="1" applyFont="1" applyFill="1" applyAlignment="1">
      <alignment horizontal="centerContinuous" wrapText="1"/>
    </xf>
    <xf numFmtId="41" fontId="4" fillId="2" borderId="0" xfId="2" applyNumberFormat="1" applyFont="1" applyFill="1" applyAlignment="1">
      <alignment wrapText="1"/>
    </xf>
    <xf numFmtId="41" fontId="6" fillId="0" borderId="0" xfId="2" applyNumberFormat="1" applyFont="1" applyAlignment="1">
      <alignment horizontal="center"/>
    </xf>
    <xf numFmtId="1" fontId="6" fillId="0" borderId="0" xfId="1" applyNumberFormat="1" applyFont="1" applyAlignment="1">
      <alignment horizontal="center"/>
    </xf>
    <xf numFmtId="41" fontId="6" fillId="0" borderId="0" xfId="2" applyNumberFormat="1" applyFont="1" applyAlignment="1">
      <alignment horizontal="left"/>
    </xf>
    <xf numFmtId="0" fontId="5" fillId="2" borderId="5" xfId="0" quotePrefix="1" applyFont="1" applyFill="1" applyBorder="1" applyAlignment="1">
      <alignment horizontal="left" wrapText="1"/>
    </xf>
    <xf numFmtId="0" fontId="5" fillId="2" borderId="5" xfId="0" quotePrefix="1" applyFont="1" applyFill="1" applyBorder="1" applyAlignment="1">
      <alignment wrapText="1"/>
    </xf>
    <xf numFmtId="0" fontId="7" fillId="0" borderId="0" xfId="0" applyFont="1" applyAlignment="1">
      <alignment horizontal="left"/>
    </xf>
    <xf numFmtId="41" fontId="7" fillId="0" borderId="0" xfId="2" applyNumberFormat="1" applyFont="1" applyAlignment="1">
      <alignment horizontal="center"/>
    </xf>
    <xf numFmtId="1" fontId="7" fillId="0" borderId="0" xfId="1" applyNumberFormat="1" applyFont="1" applyAlignment="1">
      <alignment horizontal="center"/>
    </xf>
    <xf numFmtId="0" fontId="7" fillId="0" borderId="0" xfId="0" applyFont="1" applyAlignment="1">
      <alignment horizontal="center"/>
    </xf>
    <xf numFmtId="41" fontId="7" fillId="0" borderId="0" xfId="2" applyNumberFormat="1" applyFont="1" applyAlignment="1">
      <alignment horizontal="left"/>
    </xf>
    <xf numFmtId="0" fontId="8" fillId="0" borderId="0" xfId="0" quotePrefix="1" applyFont="1" applyAlignment="1">
      <alignment horizontal="left"/>
    </xf>
    <xf numFmtId="0" fontId="8" fillId="0" borderId="0" xfId="0" applyFont="1" applyAlignment="1">
      <alignment horizontal="center"/>
    </xf>
    <xf numFmtId="41" fontId="8" fillId="0" borderId="0" xfId="2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0" fontId="8" fillId="0" borderId="12" xfId="0" applyFont="1" applyBorder="1" applyAlignment="1">
      <alignment horizontal="center"/>
    </xf>
    <xf numFmtId="41" fontId="8" fillId="0" borderId="12" xfId="2" applyNumberFormat="1" applyFont="1" applyBorder="1" applyAlignment="1">
      <alignment horizontal="center"/>
    </xf>
    <xf numFmtId="1" fontId="8" fillId="0" borderId="12" xfId="0" applyNumberFormat="1" applyFont="1" applyBorder="1" applyAlignment="1">
      <alignment horizontal="center"/>
    </xf>
    <xf numFmtId="0" fontId="8" fillId="0" borderId="0" xfId="0" applyFont="1"/>
    <xf numFmtId="1" fontId="8" fillId="0" borderId="0" xfId="1" applyNumberFormat="1" applyFont="1" applyAlignment="1">
      <alignment horizontal="center"/>
    </xf>
    <xf numFmtId="41" fontId="8" fillId="0" borderId="0" xfId="2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/>
    <xf numFmtId="42" fontId="7" fillId="0" borderId="0" xfId="1" applyNumberFormat="1" applyFont="1" applyBorder="1" applyAlignment="1">
      <alignment horizontal="center"/>
    </xf>
    <xf numFmtId="1" fontId="7" fillId="0" borderId="0" xfId="1" quotePrefix="1" applyNumberFormat="1" applyFont="1" applyBorder="1" applyAlignment="1">
      <alignment horizontal="center"/>
    </xf>
    <xf numFmtId="42" fontId="7" fillId="0" borderId="0" xfId="1" applyNumberFormat="1" applyFont="1" applyBorder="1" applyAlignment="1">
      <alignment horizontal="right"/>
    </xf>
    <xf numFmtId="41" fontId="7" fillId="0" borderId="0" xfId="2" applyNumberFormat="1" applyFont="1" applyBorder="1" applyAlignment="1">
      <alignment horizontal="center"/>
    </xf>
    <xf numFmtId="41" fontId="7" fillId="0" borderId="0" xfId="2" applyNumberFormat="1" applyFont="1" applyBorder="1" applyAlignment="1">
      <alignment horizontal="left"/>
    </xf>
    <xf numFmtId="10" fontId="7" fillId="0" borderId="0" xfId="0" applyNumberFormat="1" applyFont="1" applyAlignment="1">
      <alignment horizontal="center"/>
    </xf>
    <xf numFmtId="1" fontId="7" fillId="0" borderId="0" xfId="1" applyNumberFormat="1" applyFont="1" applyBorder="1" applyAlignment="1">
      <alignment horizontal="center"/>
    </xf>
    <xf numFmtId="41" fontId="7" fillId="0" borderId="9" xfId="2" applyNumberFormat="1" applyFont="1" applyBorder="1" applyAlignment="1">
      <alignment horizontal="left"/>
    </xf>
    <xf numFmtId="0" fontId="7" fillId="0" borderId="0" xfId="0" quotePrefix="1" applyFont="1" applyAlignment="1">
      <alignment horizontal="right"/>
    </xf>
    <xf numFmtId="41" fontId="7" fillId="0" borderId="0" xfId="2" applyNumberFormat="1" applyFont="1" applyBorder="1" applyAlignment="1">
      <alignment horizontal="right"/>
    </xf>
    <xf numFmtId="0" fontId="7" fillId="0" borderId="0" xfId="0" quotePrefix="1" applyFont="1"/>
    <xf numFmtId="1" fontId="7" fillId="0" borderId="0" xfId="2" applyNumberFormat="1" applyFont="1" applyBorder="1" applyAlignment="1">
      <alignment horizontal="center"/>
    </xf>
    <xf numFmtId="0" fontId="7" fillId="0" borderId="0" xfId="1" applyNumberFormat="1" applyFont="1" applyBorder="1" applyAlignment="1">
      <alignment horizontal="center"/>
    </xf>
    <xf numFmtId="0" fontId="7" fillId="0" borderId="0" xfId="0" applyFont="1" applyAlignment="1">
      <alignment horizontal="right"/>
    </xf>
    <xf numFmtId="41" fontId="7" fillId="0" borderId="0" xfId="2" applyNumberFormat="1" applyFont="1" applyFill="1" applyBorder="1" applyAlignment="1">
      <alignment horizontal="center"/>
    </xf>
    <xf numFmtId="41" fontId="7" fillId="0" borderId="0" xfId="2" applyNumberFormat="1" applyFont="1" applyFill="1" applyBorder="1" applyAlignment="1">
      <alignment horizontal="left"/>
    </xf>
    <xf numFmtId="41" fontId="8" fillId="0" borderId="0" xfId="2" applyNumberFormat="1" applyFont="1" applyBorder="1" applyAlignment="1">
      <alignment horizontal="center"/>
    </xf>
    <xf numFmtId="1" fontId="8" fillId="0" borderId="0" xfId="1" applyNumberFormat="1" applyFont="1" applyBorder="1" applyAlignment="1">
      <alignment horizontal="center"/>
    </xf>
    <xf numFmtId="41" fontId="7" fillId="0" borderId="9" xfId="2" applyNumberFormat="1" applyFont="1" applyBorder="1"/>
    <xf numFmtId="41" fontId="7" fillId="0" borderId="0" xfId="2" applyNumberFormat="1" applyFont="1" applyBorder="1"/>
    <xf numFmtId="41" fontId="7" fillId="0" borderId="10" xfId="2" applyNumberFormat="1" applyFont="1" applyBorder="1"/>
    <xf numFmtId="0" fontId="8" fillId="4" borderId="0" xfId="0" applyFont="1" applyFill="1" applyAlignment="1">
      <alignment horizontal="right"/>
    </xf>
    <xf numFmtId="41" fontId="7" fillId="4" borderId="0" xfId="2" applyNumberFormat="1" applyFont="1" applyFill="1" applyBorder="1" applyAlignment="1">
      <alignment horizontal="center"/>
    </xf>
    <xf numFmtId="1" fontId="7" fillId="4" borderId="0" xfId="1" applyNumberFormat="1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8" fillId="4" borderId="0" xfId="0" applyFont="1" applyFill="1" applyAlignment="1">
      <alignment horizontal="center"/>
    </xf>
    <xf numFmtId="41" fontId="8" fillId="4" borderId="0" xfId="2" applyNumberFormat="1" applyFont="1" applyFill="1" applyBorder="1" applyAlignment="1">
      <alignment horizontal="center"/>
    </xf>
    <xf numFmtId="1" fontId="8" fillId="4" borderId="0" xfId="1" applyNumberFormat="1" applyFont="1" applyFill="1" applyBorder="1" applyAlignment="1">
      <alignment horizontal="center"/>
    </xf>
    <xf numFmtId="41" fontId="7" fillId="0" borderId="11" xfId="2" applyNumberFormat="1" applyFont="1" applyBorder="1" applyAlignment="1">
      <alignment horizontal="left"/>
    </xf>
    <xf numFmtId="41" fontId="7" fillId="0" borderId="9" xfId="2" applyNumberFormat="1" applyFont="1" applyFill="1" applyBorder="1" applyAlignment="1">
      <alignment horizontal="left"/>
    </xf>
    <xf numFmtId="41" fontId="7" fillId="0" borderId="11" xfId="2" applyNumberFormat="1" applyFont="1" applyBorder="1"/>
    <xf numFmtId="1" fontId="7" fillId="0" borderId="0" xfId="1" applyNumberFormat="1" applyFont="1" applyFill="1" applyBorder="1" applyAlignment="1">
      <alignment horizontal="center"/>
    </xf>
    <xf numFmtId="41" fontId="7" fillId="0" borderId="0" xfId="2" applyNumberFormat="1" applyFont="1" applyFill="1" applyBorder="1"/>
    <xf numFmtId="41" fontId="8" fillId="0" borderId="0" xfId="2" applyNumberFormat="1" applyFont="1" applyFill="1" applyBorder="1" applyAlignment="1">
      <alignment horizontal="center"/>
    </xf>
    <xf numFmtId="1" fontId="8" fillId="0" borderId="0" xfId="1" applyNumberFormat="1" applyFont="1" applyFill="1" applyBorder="1" applyAlignment="1">
      <alignment horizont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6" fontId="7" fillId="0" borderId="0" xfId="2" applyNumberFormat="1" applyFont="1" applyBorder="1"/>
    <xf numFmtId="41" fontId="7" fillId="0" borderId="0" xfId="2" applyNumberFormat="1" applyFont="1" applyBorder="1" applyAlignment="1">
      <alignment wrapText="1"/>
    </xf>
    <xf numFmtId="41" fontId="7" fillId="0" borderId="9" xfId="2" applyNumberFormat="1" applyFont="1" applyBorder="1" applyAlignment="1">
      <alignment wrapText="1"/>
    </xf>
    <xf numFmtId="6" fontId="7" fillId="0" borderId="0" xfId="2" applyNumberFormat="1" applyFont="1" applyBorder="1" applyAlignment="1">
      <alignment horizontal="right"/>
    </xf>
    <xf numFmtId="0" fontId="7" fillId="0" borderId="0" xfId="0" applyFont="1" applyAlignment="1">
      <alignment horizontal="right" wrapText="1"/>
    </xf>
    <xf numFmtId="41" fontId="7" fillId="0" borderId="9" xfId="2" applyNumberFormat="1" applyFont="1" applyFill="1" applyBorder="1"/>
    <xf numFmtId="41" fontId="7" fillId="0" borderId="11" xfId="2" applyNumberFormat="1" applyFont="1" applyFill="1" applyBorder="1"/>
    <xf numFmtId="42" fontId="8" fillId="4" borderId="1" xfId="1" applyNumberFormat="1" applyFont="1" applyFill="1" applyBorder="1"/>
    <xf numFmtId="42" fontId="8" fillId="4" borderId="1" xfId="1" applyNumberFormat="1" applyFont="1" applyFill="1" applyBorder="1" applyAlignment="1">
      <alignment horizontal="left"/>
    </xf>
    <xf numFmtId="1" fontId="4" fillId="2" borderId="3" xfId="1" applyNumberFormat="1" applyFont="1" applyFill="1" applyBorder="1" applyAlignment="1">
      <alignment horizontal="center" wrapText="1"/>
    </xf>
    <xf numFmtId="41" fontId="4" fillId="2" borderId="4" xfId="2" applyNumberFormat="1" applyFont="1" applyFill="1" applyBorder="1" applyAlignment="1">
      <alignment wrapText="1"/>
    </xf>
    <xf numFmtId="1" fontId="5" fillId="2" borderId="0" xfId="1" applyNumberFormat="1" applyFont="1" applyFill="1" applyBorder="1" applyAlignment="1">
      <alignment horizontal="center" wrapText="1"/>
    </xf>
    <xf numFmtId="41" fontId="5" fillId="2" borderId="6" xfId="2" applyNumberFormat="1" applyFont="1" applyFill="1" applyBorder="1" applyAlignment="1">
      <alignment horizontal="centerContinuous" wrapText="1"/>
    </xf>
    <xf numFmtId="1" fontId="4" fillId="2" borderId="0" xfId="1" applyNumberFormat="1" applyFont="1" applyFill="1" applyBorder="1" applyAlignment="1">
      <alignment horizontal="center" wrapText="1"/>
    </xf>
    <xf numFmtId="41" fontId="4" fillId="2" borderId="6" xfId="2" applyNumberFormat="1" applyFont="1" applyFill="1" applyBorder="1" applyAlignment="1">
      <alignment wrapText="1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wrapText="1"/>
    </xf>
    <xf numFmtId="6" fontId="10" fillId="0" borderId="0" xfId="0" applyNumberFormat="1" applyFont="1"/>
    <xf numFmtId="9" fontId="10" fillId="0" borderId="0" xfId="0" applyNumberFormat="1" applyFont="1"/>
    <xf numFmtId="3" fontId="10" fillId="0" borderId="11" xfId="0" applyNumberFormat="1" applyFont="1" applyBorder="1"/>
    <xf numFmtId="10" fontId="10" fillId="0" borderId="0" xfId="0" applyNumberFormat="1" applyFont="1"/>
    <xf numFmtId="0" fontId="9" fillId="5" borderId="0" xfId="0" applyFont="1" applyFill="1"/>
    <xf numFmtId="6" fontId="9" fillId="5" borderId="1" xfId="0" applyNumberFormat="1" applyFont="1" applyFill="1" applyBorder="1"/>
    <xf numFmtId="0" fontId="11" fillId="0" borderId="0" xfId="0" applyFont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695326</xdr:colOff>
      <xdr:row>0</xdr:row>
      <xdr:rowOff>57151</xdr:rowOff>
    </xdr:from>
    <xdr:to>
      <xdr:col>0</xdr:col>
      <xdr:colOff>1581150</xdr:colOff>
      <xdr:row>3</xdr:row>
      <xdr:rowOff>161925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8AF929E-9F97-C27D-19EC-A009C406B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6" y="57151"/>
          <a:ext cx="885824" cy="8858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38100</xdr:rowOff>
    </xdr:from>
    <xdr:to>
      <xdr:col>0</xdr:col>
      <xdr:colOff>1057274</xdr:colOff>
      <xdr:row>3</xdr:row>
      <xdr:rowOff>142874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1C13357-B817-4E5C-9CBC-7645734A5E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38100"/>
          <a:ext cx="885824" cy="885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4878E-790F-40A6-B3A9-FB5EA7D2E74D}">
  <dimension ref="A1:D200"/>
  <sheetViews>
    <sheetView workbookViewId="0">
      <selection activeCell="A14" sqref="A14"/>
    </sheetView>
  </sheetViews>
  <sheetFormatPr defaultRowHeight="15.75"/>
  <cols>
    <col min="1" max="1" width="94.140625" style="16" customWidth="1"/>
    <col min="2" max="2" width="1.140625" style="16" customWidth="1"/>
    <col min="3" max="3" width="16.85546875" style="2" bestFit="1" customWidth="1"/>
    <col min="4" max="4" width="0.85546875" style="40" customWidth="1"/>
    <col min="5" max="5" width="1.140625" style="40" customWidth="1"/>
    <col min="6" max="16384" width="9.140625" style="40"/>
  </cols>
  <sheetData>
    <row r="1" spans="1:4" ht="16.5" thickTop="1">
      <c r="A1" s="3"/>
      <c r="B1" s="4"/>
      <c r="C1" s="5"/>
      <c r="D1" s="6"/>
    </row>
    <row r="2" spans="1:4" s="41" customFormat="1" ht="22.5">
      <c r="A2" s="7" t="s">
        <v>0</v>
      </c>
      <c r="B2" s="8"/>
      <c r="C2" s="9"/>
      <c r="D2" s="10"/>
    </row>
    <row r="3" spans="1:4" s="41" customFormat="1" ht="22.5">
      <c r="A3" s="7" t="s">
        <v>1</v>
      </c>
      <c r="B3" s="8"/>
      <c r="C3" s="9"/>
      <c r="D3" s="10"/>
    </row>
    <row r="4" spans="1:4">
      <c r="A4" s="11"/>
      <c r="B4" s="12"/>
      <c r="C4" s="13"/>
      <c r="D4" s="14"/>
    </row>
    <row r="5" spans="1:4">
      <c r="A5" s="15"/>
      <c r="D5" s="17"/>
    </row>
    <row r="6" spans="1:4">
      <c r="A6" s="18" t="s">
        <v>2</v>
      </c>
      <c r="B6" s="19"/>
      <c r="D6" s="17"/>
    </row>
    <row r="7" spans="1:4">
      <c r="A7" s="18"/>
      <c r="B7" s="19"/>
      <c r="D7" s="17"/>
    </row>
    <row r="8" spans="1:4">
      <c r="A8" s="18" t="s">
        <v>3</v>
      </c>
      <c r="B8" s="19"/>
      <c r="D8" s="17"/>
    </row>
    <row r="9" spans="1:4">
      <c r="A9" s="18"/>
      <c r="B9" s="19"/>
      <c r="D9" s="17"/>
    </row>
    <row r="10" spans="1:4" ht="31.5">
      <c r="A10" s="15" t="s">
        <v>4</v>
      </c>
      <c r="C10" s="20">
        <v>3650000</v>
      </c>
      <c r="D10" s="17"/>
    </row>
    <row r="11" spans="1:4">
      <c r="A11" s="15"/>
      <c r="D11" s="17"/>
    </row>
    <row r="12" spans="1:4" ht="63">
      <c r="A12" s="15" t="s">
        <v>5</v>
      </c>
      <c r="C12" s="20">
        <v>6470000</v>
      </c>
      <c r="D12" s="17"/>
    </row>
    <row r="13" spans="1:4">
      <c r="A13" s="15"/>
      <c r="D13" s="17"/>
    </row>
    <row r="14" spans="1:4" ht="31.5">
      <c r="A14" s="21" t="s">
        <v>6</v>
      </c>
      <c r="B14" s="22"/>
      <c r="C14" s="20">
        <v>7700000</v>
      </c>
      <c r="D14" s="17"/>
    </row>
    <row r="15" spans="1:4">
      <c r="A15" s="15"/>
      <c r="D15" s="17"/>
    </row>
    <row r="16" spans="1:4" ht="31.5">
      <c r="A16" s="15" t="s">
        <v>7</v>
      </c>
      <c r="C16" s="20">
        <v>53730000</v>
      </c>
      <c r="D16" s="17"/>
    </row>
    <row r="17" spans="1:4">
      <c r="A17" s="15"/>
      <c r="D17" s="17"/>
    </row>
    <row r="18" spans="1:4" ht="31.5">
      <c r="A18" s="15" t="s">
        <v>8</v>
      </c>
      <c r="C18" s="20">
        <v>71875000</v>
      </c>
      <c r="D18" s="17"/>
    </row>
    <row r="19" spans="1:4">
      <c r="A19" s="15"/>
      <c r="D19" s="17"/>
    </row>
    <row r="20" spans="1:4" ht="31.5">
      <c r="A20" s="15" t="s">
        <v>9</v>
      </c>
      <c r="C20" s="20">
        <v>3675000</v>
      </c>
      <c r="D20" s="17"/>
    </row>
    <row r="21" spans="1:4">
      <c r="A21" s="15"/>
      <c r="D21" s="17"/>
    </row>
    <row r="22" spans="1:4" ht="31.5">
      <c r="A22" s="15" t="s">
        <v>10</v>
      </c>
      <c r="C22" s="20">
        <v>16355000</v>
      </c>
      <c r="D22" s="17"/>
    </row>
    <row r="23" spans="1:4">
      <c r="A23" s="15"/>
      <c r="D23" s="17"/>
    </row>
    <row r="24" spans="1:4" ht="31.5">
      <c r="A24" s="15" t="s">
        <v>11</v>
      </c>
      <c r="C24" s="20">
        <v>78370000</v>
      </c>
      <c r="D24" s="17"/>
    </row>
    <row r="25" spans="1:4">
      <c r="A25" s="15"/>
      <c r="C25" s="20"/>
      <c r="D25" s="17"/>
    </row>
    <row r="26" spans="1:4" ht="31.5">
      <c r="A26" s="15" t="s">
        <v>12</v>
      </c>
      <c r="C26" s="20">
        <v>26595000</v>
      </c>
      <c r="D26" s="17"/>
    </row>
    <row r="27" spans="1:4">
      <c r="A27" s="15"/>
      <c r="C27" s="20"/>
      <c r="D27" s="17"/>
    </row>
    <row r="28" spans="1:4" ht="47.25">
      <c r="A28" s="15" t="s">
        <v>13</v>
      </c>
      <c r="C28" s="20">
        <v>63812725</v>
      </c>
      <c r="D28" s="17"/>
    </row>
    <row r="29" spans="1:4">
      <c r="A29" s="15"/>
      <c r="D29" s="17"/>
    </row>
    <row r="30" spans="1:4" ht="31.5">
      <c r="A30" s="15" t="s">
        <v>14</v>
      </c>
      <c r="C30" s="45">
        <v>40040000</v>
      </c>
      <c r="D30" s="17"/>
    </row>
    <row r="31" spans="1:4">
      <c r="A31" s="15"/>
      <c r="D31" s="17"/>
    </row>
    <row r="32" spans="1:4">
      <c r="A32" s="23" t="s">
        <v>15</v>
      </c>
      <c r="B32" s="24"/>
      <c r="C32" s="2">
        <f>SUM(C6:C31)</f>
        <v>372272725</v>
      </c>
      <c r="D32" s="17"/>
    </row>
    <row r="33" spans="1:4">
      <c r="A33" s="15"/>
      <c r="D33" s="17"/>
    </row>
    <row r="34" spans="1:4" ht="47.25">
      <c r="A34" s="15" t="s">
        <v>16</v>
      </c>
      <c r="C34" s="20">
        <v>3456244</v>
      </c>
      <c r="D34" s="17"/>
    </row>
    <row r="35" spans="1:4" ht="16.5" thickBot="1">
      <c r="A35" s="25"/>
      <c r="B35" s="26"/>
      <c r="C35" s="1"/>
      <c r="D35" s="27"/>
    </row>
    <row r="36" spans="1:4" ht="16.5" thickTop="1">
      <c r="A36" s="15"/>
      <c r="D36" s="17"/>
    </row>
    <row r="37" spans="1:4" ht="31.5">
      <c r="A37" s="15" t="s">
        <v>17</v>
      </c>
      <c r="C37" s="2">
        <v>7990000</v>
      </c>
      <c r="D37" s="17"/>
    </row>
    <row r="38" spans="1:4">
      <c r="A38" s="15"/>
      <c r="C38" s="46"/>
      <c r="D38" s="17"/>
    </row>
    <row r="39" spans="1:4">
      <c r="A39" s="23" t="s">
        <v>18</v>
      </c>
      <c r="B39" s="24"/>
      <c r="C39" s="47">
        <f>SUM(C34:C38)</f>
        <v>11446244</v>
      </c>
      <c r="D39" s="17"/>
    </row>
    <row r="40" spans="1:4">
      <c r="A40" s="15"/>
      <c r="D40" s="17"/>
    </row>
    <row r="41" spans="1:4" ht="16.5" thickBot="1">
      <c r="A41" s="23" t="s">
        <v>19</v>
      </c>
      <c r="B41" s="24"/>
      <c r="C41" s="1">
        <f>+C32+C39</f>
        <v>383718969</v>
      </c>
      <c r="D41" s="17"/>
    </row>
    <row r="42" spans="1:4" ht="16.5" thickTop="1">
      <c r="A42" s="18"/>
      <c r="B42" s="19"/>
      <c r="D42" s="17"/>
    </row>
    <row r="43" spans="1:4">
      <c r="A43" s="18" t="s">
        <v>20</v>
      </c>
      <c r="B43" s="19"/>
      <c r="D43" s="17"/>
    </row>
    <row r="44" spans="1:4">
      <c r="A44" s="18"/>
      <c r="B44" s="19"/>
      <c r="D44" s="17"/>
    </row>
    <row r="45" spans="1:4" ht="47.25">
      <c r="A45" s="15" t="s">
        <v>21</v>
      </c>
      <c r="C45" s="20">
        <v>1630000</v>
      </c>
      <c r="D45" s="17"/>
    </row>
    <row r="46" spans="1:4">
      <c r="A46" s="15"/>
      <c r="D46" s="17"/>
    </row>
    <row r="47" spans="1:4" ht="47.25">
      <c r="A47" s="15" t="s">
        <v>22</v>
      </c>
      <c r="C47" s="20">
        <v>7615000</v>
      </c>
      <c r="D47" s="17"/>
    </row>
    <row r="48" spans="1:4">
      <c r="A48" s="15"/>
      <c r="D48" s="17"/>
    </row>
    <row r="49" spans="1:4" ht="47.25">
      <c r="A49" s="15" t="s">
        <v>23</v>
      </c>
      <c r="C49" s="20">
        <v>1495000</v>
      </c>
      <c r="D49" s="17"/>
    </row>
    <row r="50" spans="1:4">
      <c r="A50" s="15"/>
      <c r="D50" s="17"/>
    </row>
    <row r="51" spans="1:4" ht="47.25">
      <c r="A51" s="15" t="s">
        <v>24</v>
      </c>
      <c r="C51" s="20">
        <v>13355000</v>
      </c>
      <c r="D51" s="17"/>
    </row>
    <row r="52" spans="1:4">
      <c r="A52" s="15"/>
      <c r="C52" s="20"/>
      <c r="D52" s="17"/>
    </row>
    <row r="53" spans="1:4" ht="47.25">
      <c r="A53" s="15" t="s">
        <v>25</v>
      </c>
      <c r="C53" s="20">
        <v>14315000</v>
      </c>
      <c r="D53" s="17"/>
    </row>
    <row r="54" spans="1:4">
      <c r="A54" s="15"/>
      <c r="D54" s="17"/>
    </row>
    <row r="55" spans="1:4" ht="63">
      <c r="A55" s="15" t="s">
        <v>26</v>
      </c>
      <c r="C55" s="20">
        <v>6750000</v>
      </c>
      <c r="D55" s="17"/>
    </row>
    <row r="56" spans="1:4">
      <c r="A56" s="15"/>
      <c r="D56" s="17"/>
    </row>
    <row r="57" spans="1:4" ht="63">
      <c r="A57" s="15" t="s">
        <v>27</v>
      </c>
      <c r="C57" s="20">
        <v>8485000</v>
      </c>
      <c r="D57" s="17"/>
    </row>
    <row r="58" spans="1:4">
      <c r="A58" s="15"/>
      <c r="D58" s="17"/>
    </row>
    <row r="59" spans="1:4" ht="63">
      <c r="A59" s="15" t="s">
        <v>28</v>
      </c>
      <c r="C59" s="45">
        <v>8940000</v>
      </c>
      <c r="D59" s="17"/>
    </row>
    <row r="60" spans="1:4">
      <c r="A60" s="15"/>
      <c r="D60" s="17"/>
    </row>
    <row r="61" spans="1:4" ht="16.5" thickBot="1">
      <c r="A61" s="23" t="s">
        <v>29</v>
      </c>
      <c r="B61" s="24"/>
      <c r="C61" s="1">
        <f>SUM(C45:C60)</f>
        <v>62585000</v>
      </c>
      <c r="D61" s="17"/>
    </row>
    <row r="62" spans="1:4" ht="16.5" thickTop="1">
      <c r="A62" s="15"/>
      <c r="D62" s="17"/>
    </row>
    <row r="63" spans="1:4" ht="16.5" thickBot="1">
      <c r="A63" s="25"/>
      <c r="B63" s="26"/>
      <c r="C63" s="1"/>
      <c r="D63" s="27"/>
    </row>
    <row r="64" spans="1:4" ht="16.5" thickTop="1">
      <c r="A64" s="15"/>
      <c r="D64" s="17"/>
    </row>
    <row r="65" spans="1:4" ht="31.5">
      <c r="A65" s="15" t="s">
        <v>30</v>
      </c>
      <c r="C65" s="20">
        <v>1590000</v>
      </c>
      <c r="D65" s="17"/>
    </row>
    <row r="66" spans="1:4">
      <c r="A66" s="15"/>
      <c r="C66" s="46"/>
      <c r="D66" s="17"/>
    </row>
    <row r="67" spans="1:4">
      <c r="A67" s="23" t="s">
        <v>31</v>
      </c>
      <c r="B67" s="24"/>
      <c r="C67" s="47">
        <f>+C65</f>
        <v>1590000</v>
      </c>
      <c r="D67" s="17"/>
    </row>
    <row r="68" spans="1:4">
      <c r="A68" s="23"/>
      <c r="B68" s="24"/>
      <c r="D68" s="17"/>
    </row>
    <row r="69" spans="1:4" ht="16.5" thickBot="1">
      <c r="A69" s="23" t="s">
        <v>20</v>
      </c>
      <c r="B69" s="24"/>
      <c r="C69" s="1">
        <f>+C61+C67</f>
        <v>64175000</v>
      </c>
      <c r="D69" s="17"/>
    </row>
    <row r="70" spans="1:4" ht="16.5" thickTop="1">
      <c r="A70" s="23"/>
      <c r="B70" s="24"/>
      <c r="D70" s="17"/>
    </row>
    <row r="71" spans="1:4">
      <c r="A71" s="18" t="s">
        <v>32</v>
      </c>
      <c r="B71" s="19"/>
      <c r="D71" s="17"/>
    </row>
    <row r="72" spans="1:4" ht="47.25">
      <c r="A72" s="15" t="s">
        <v>33</v>
      </c>
      <c r="C72" s="20">
        <v>13150000</v>
      </c>
      <c r="D72" s="17"/>
    </row>
    <row r="73" spans="1:4">
      <c r="A73" s="15"/>
      <c r="D73" s="17"/>
    </row>
    <row r="74" spans="1:4" ht="47.25">
      <c r="A74" s="15" t="s">
        <v>34</v>
      </c>
      <c r="C74" s="20">
        <v>12240000</v>
      </c>
      <c r="D74" s="17"/>
    </row>
    <row r="75" spans="1:4">
      <c r="A75" s="15"/>
      <c r="C75" s="46"/>
      <c r="D75" s="17"/>
    </row>
    <row r="76" spans="1:4">
      <c r="A76" s="23" t="s">
        <v>35</v>
      </c>
      <c r="B76" s="24"/>
      <c r="C76" s="20">
        <v>25390000</v>
      </c>
      <c r="D76" s="17"/>
    </row>
    <row r="77" spans="1:4">
      <c r="A77" s="23"/>
      <c r="B77" s="24"/>
      <c r="C77" s="20"/>
      <c r="D77" s="17"/>
    </row>
    <row r="78" spans="1:4">
      <c r="A78" s="23" t="s">
        <v>36</v>
      </c>
      <c r="B78" s="24"/>
      <c r="C78" s="47">
        <v>1605000</v>
      </c>
      <c r="D78" s="17"/>
    </row>
    <row r="79" spans="1:4">
      <c r="A79" s="23"/>
      <c r="B79" s="24"/>
      <c r="D79" s="17"/>
    </row>
    <row r="80" spans="1:4">
      <c r="A80" s="23" t="s">
        <v>37</v>
      </c>
      <c r="B80" s="24"/>
      <c r="C80" s="2">
        <f>+C76+C78</f>
        <v>26995000</v>
      </c>
      <c r="D80" s="17"/>
    </row>
    <row r="81" spans="1:4">
      <c r="A81" s="18"/>
      <c r="B81" s="19"/>
      <c r="C81" s="46"/>
      <c r="D81" s="17"/>
    </row>
    <row r="82" spans="1:4" ht="16.5" thickBot="1">
      <c r="A82" s="28" t="s">
        <v>38</v>
      </c>
      <c r="B82" s="29"/>
      <c r="C82" s="48">
        <f>+C41+C69+C80</f>
        <v>474888969</v>
      </c>
      <c r="D82" s="30"/>
    </row>
    <row r="83" spans="1:4" ht="16.5" thickTop="1">
      <c r="A83" s="31"/>
      <c r="B83" s="32"/>
      <c r="C83" s="34"/>
      <c r="D83" s="33"/>
    </row>
    <row r="84" spans="1:4">
      <c r="A84" s="18" t="s">
        <v>39</v>
      </c>
      <c r="B84" s="19"/>
      <c r="D84" s="17"/>
    </row>
    <row r="85" spans="1:4">
      <c r="A85" s="18"/>
      <c r="B85" s="19"/>
      <c r="D85" s="17"/>
    </row>
    <row r="86" spans="1:4">
      <c r="A86" s="18" t="s">
        <v>40</v>
      </c>
      <c r="B86" s="19"/>
      <c r="D86" s="17"/>
    </row>
    <row r="87" spans="1:4" ht="31.5">
      <c r="A87" s="15" t="s">
        <v>41</v>
      </c>
      <c r="C87" s="20">
        <v>1265000</v>
      </c>
      <c r="D87" s="17"/>
    </row>
    <row r="88" spans="1:4">
      <c r="A88" s="15"/>
      <c r="C88" s="20"/>
      <c r="D88" s="17"/>
    </row>
    <row r="89" spans="1:4" ht="31.5">
      <c r="A89" s="15" t="s">
        <v>42</v>
      </c>
      <c r="C89" s="20">
        <v>9485000</v>
      </c>
      <c r="D89" s="17"/>
    </row>
    <row r="90" spans="1:4">
      <c r="A90" s="15"/>
      <c r="C90" s="20"/>
      <c r="D90" s="17"/>
    </row>
    <row r="91" spans="1:4" ht="31.5">
      <c r="A91" s="15" t="s">
        <v>43</v>
      </c>
      <c r="C91" s="20">
        <v>745000</v>
      </c>
      <c r="D91" s="17"/>
    </row>
    <row r="92" spans="1:4">
      <c r="A92" s="15"/>
      <c r="D92" s="17"/>
    </row>
    <row r="93" spans="1:4" ht="31.5">
      <c r="A93" s="21" t="s">
        <v>44</v>
      </c>
      <c r="C93" s="45">
        <v>2507275</v>
      </c>
      <c r="D93" s="17"/>
    </row>
    <row r="94" spans="1:4">
      <c r="A94" s="15"/>
      <c r="D94" s="17"/>
    </row>
    <row r="95" spans="1:4" ht="16.5" thickBot="1">
      <c r="A95" s="23" t="s">
        <v>15</v>
      </c>
      <c r="B95" s="24"/>
      <c r="C95" s="1">
        <f>SUM(C87:C93)</f>
        <v>14002275</v>
      </c>
      <c r="D95" s="17"/>
    </row>
    <row r="96" spans="1:4" ht="16.5" thickTop="1">
      <c r="A96" s="15"/>
      <c r="D96" s="17"/>
    </row>
    <row r="97" spans="1:4" ht="47.25">
      <c r="A97" s="15" t="s">
        <v>45</v>
      </c>
      <c r="C97" s="2">
        <v>403756</v>
      </c>
      <c r="D97" s="17"/>
    </row>
    <row r="98" spans="1:4">
      <c r="A98" s="23"/>
      <c r="B98" s="24"/>
      <c r="D98" s="17"/>
    </row>
    <row r="99" spans="1:4" ht="16.5" thickBot="1">
      <c r="A99" s="35"/>
      <c r="B99" s="36"/>
      <c r="C99" s="1"/>
      <c r="D99" s="27"/>
    </row>
    <row r="100" spans="1:4" ht="16.5" thickTop="1">
      <c r="A100" s="23"/>
      <c r="B100" s="24"/>
      <c r="D100" s="17"/>
    </row>
    <row r="101" spans="1:4" ht="31.5">
      <c r="A101" s="15" t="s">
        <v>46</v>
      </c>
      <c r="C101" s="47">
        <v>3780000</v>
      </c>
      <c r="D101" s="17"/>
    </row>
    <row r="102" spans="1:4">
      <c r="A102" s="15"/>
      <c r="D102" s="17"/>
    </row>
    <row r="103" spans="1:4">
      <c r="A103" s="23" t="s">
        <v>47</v>
      </c>
      <c r="B103" s="24"/>
      <c r="C103" s="2">
        <f>SUM(C97:C102)</f>
        <v>4183756</v>
      </c>
      <c r="D103" s="17"/>
    </row>
    <row r="104" spans="1:4">
      <c r="A104" s="15"/>
      <c r="C104" s="46"/>
      <c r="D104" s="17"/>
    </row>
    <row r="105" spans="1:4" ht="16.5" thickBot="1">
      <c r="A105" s="23" t="s">
        <v>19</v>
      </c>
      <c r="B105" s="24"/>
      <c r="C105" s="1">
        <f>+C95+C103</f>
        <v>18186031</v>
      </c>
      <c r="D105" s="17"/>
    </row>
    <row r="106" spans="1:4" ht="16.5" thickTop="1">
      <c r="A106" s="23"/>
      <c r="B106" s="24"/>
      <c r="D106" s="17"/>
    </row>
    <row r="107" spans="1:4">
      <c r="A107" s="18" t="s">
        <v>20</v>
      </c>
      <c r="B107" s="19"/>
      <c r="D107" s="17"/>
    </row>
    <row r="108" spans="1:4">
      <c r="A108" s="15"/>
      <c r="D108" s="17"/>
    </row>
    <row r="109" spans="1:4" ht="63">
      <c r="A109" s="15" t="s">
        <v>48</v>
      </c>
      <c r="C109" s="45">
        <v>2295000</v>
      </c>
      <c r="D109" s="17"/>
    </row>
    <row r="110" spans="1:4">
      <c r="A110" s="15"/>
      <c r="D110" s="17"/>
    </row>
    <row r="111" spans="1:4" ht="16.5" thickBot="1">
      <c r="A111" s="23" t="s">
        <v>29</v>
      </c>
      <c r="B111" s="24"/>
      <c r="C111" s="1">
        <f>SUM(C109:C110)</f>
        <v>2295000</v>
      </c>
      <c r="D111" s="17"/>
    </row>
    <row r="112" spans="1:4" ht="16.5" thickTop="1">
      <c r="A112" s="18"/>
      <c r="B112" s="19"/>
      <c r="D112" s="17"/>
    </row>
    <row r="113" spans="1:4">
      <c r="A113" s="18" t="s">
        <v>49</v>
      </c>
      <c r="B113" s="19"/>
      <c r="D113" s="17"/>
    </row>
    <row r="114" spans="1:4" ht="47.25">
      <c r="A114" s="15" t="s">
        <v>50</v>
      </c>
      <c r="C114" s="45">
        <v>35425000</v>
      </c>
      <c r="D114" s="17"/>
    </row>
    <row r="115" spans="1:4">
      <c r="A115" s="15"/>
      <c r="D115" s="17"/>
    </row>
    <row r="116" spans="1:4" ht="16.5" thickBot="1">
      <c r="A116" s="23" t="s">
        <v>51</v>
      </c>
      <c r="B116" s="24"/>
      <c r="C116" s="1">
        <f>SUM(C114:C115)</f>
        <v>35425000</v>
      </c>
      <c r="D116" s="17"/>
    </row>
    <row r="117" spans="1:4" ht="16.5" thickTop="1">
      <c r="A117" s="15"/>
      <c r="D117" s="17"/>
    </row>
    <row r="118" spans="1:4" ht="31.5">
      <c r="A118" s="15" t="s">
        <v>52</v>
      </c>
      <c r="C118" s="20">
        <v>1695000</v>
      </c>
      <c r="D118" s="17"/>
    </row>
    <row r="119" spans="1:4">
      <c r="A119" s="15"/>
      <c r="C119" s="46"/>
      <c r="D119" s="17"/>
    </row>
    <row r="120" spans="1:4">
      <c r="A120" s="23" t="s">
        <v>53</v>
      </c>
      <c r="B120" s="24"/>
      <c r="C120" s="47">
        <f>SUM(C118:C119)</f>
        <v>1695000</v>
      </c>
      <c r="D120" s="17"/>
    </row>
    <row r="121" spans="1:4">
      <c r="A121" s="15"/>
      <c r="D121" s="17"/>
    </row>
    <row r="122" spans="1:4" ht="16.5" thickBot="1">
      <c r="A122" s="23" t="s">
        <v>54</v>
      </c>
      <c r="B122" s="24"/>
      <c r="C122" s="1">
        <f>+C114+C120</f>
        <v>37120000</v>
      </c>
      <c r="D122" s="17"/>
    </row>
    <row r="123" spans="1:4" ht="16.5" thickTop="1">
      <c r="A123" s="18"/>
      <c r="B123" s="19"/>
      <c r="D123" s="17"/>
    </row>
    <row r="124" spans="1:4">
      <c r="A124" s="18" t="s">
        <v>55</v>
      </c>
      <c r="B124" s="19"/>
      <c r="D124" s="17"/>
    </row>
    <row r="125" spans="1:4">
      <c r="A125" s="15"/>
      <c r="D125" s="17"/>
    </row>
    <row r="126" spans="1:4" ht="47.25">
      <c r="A126" s="21" t="s">
        <v>56</v>
      </c>
      <c r="C126" s="20">
        <v>26380000</v>
      </c>
      <c r="D126" s="17"/>
    </row>
    <row r="127" spans="1:4">
      <c r="A127" s="15"/>
      <c r="D127" s="17"/>
    </row>
    <row r="128" spans="1:4" ht="63">
      <c r="A128" s="15" t="s">
        <v>57</v>
      </c>
      <c r="C128" s="20">
        <v>24270000</v>
      </c>
      <c r="D128" s="17"/>
    </row>
    <row r="129" spans="1:4">
      <c r="A129" s="15"/>
      <c r="D129" s="17"/>
    </row>
    <row r="130" spans="1:4" ht="63">
      <c r="A130" s="15" t="s">
        <v>58</v>
      </c>
      <c r="C130" s="20">
        <v>13040000</v>
      </c>
      <c r="D130" s="17"/>
    </row>
    <row r="131" spans="1:4" ht="16.5" thickBot="1">
      <c r="A131" s="25"/>
      <c r="B131" s="26"/>
      <c r="C131" s="43"/>
      <c r="D131" s="27"/>
    </row>
    <row r="132" spans="1:4" ht="16.5" thickTop="1">
      <c r="A132" s="37"/>
      <c r="B132" s="38"/>
      <c r="C132" s="44"/>
      <c r="D132" s="39"/>
    </row>
    <row r="133" spans="1:4" ht="63">
      <c r="A133" s="15" t="s">
        <v>59</v>
      </c>
      <c r="C133" s="20">
        <v>83665000</v>
      </c>
      <c r="D133" s="17"/>
    </row>
    <row r="134" spans="1:4">
      <c r="A134" s="15"/>
      <c r="D134" s="17"/>
    </row>
    <row r="135" spans="1:4" ht="63">
      <c r="A135" s="21" t="s">
        <v>60</v>
      </c>
      <c r="C135" s="20">
        <v>90825000</v>
      </c>
      <c r="D135" s="17"/>
    </row>
    <row r="136" spans="1:4">
      <c r="A136" s="15"/>
      <c r="D136" s="17"/>
    </row>
    <row r="137" spans="1:4" ht="31.5">
      <c r="A137" s="15" t="s">
        <v>61</v>
      </c>
      <c r="C137" s="20">
        <v>23220000</v>
      </c>
      <c r="D137" s="17"/>
    </row>
    <row r="138" spans="1:4">
      <c r="A138" s="15"/>
      <c r="D138" s="17"/>
    </row>
    <row r="139" spans="1:4" ht="31.5">
      <c r="A139" s="15" t="s">
        <v>62</v>
      </c>
      <c r="C139" s="20">
        <v>71615000</v>
      </c>
      <c r="D139" s="17"/>
    </row>
    <row r="140" spans="1:4">
      <c r="A140" s="15"/>
      <c r="D140" s="17"/>
    </row>
    <row r="141" spans="1:4" ht="110.25">
      <c r="A141" s="15" t="s">
        <v>63</v>
      </c>
      <c r="C141" s="20">
        <v>91630000</v>
      </c>
      <c r="D141" s="17"/>
    </row>
    <row r="142" spans="1:4">
      <c r="A142" s="15"/>
      <c r="D142" s="17"/>
    </row>
    <row r="143" spans="1:4" ht="94.5">
      <c r="A143" s="21" t="s">
        <v>64</v>
      </c>
      <c r="C143" s="20">
        <v>132145000</v>
      </c>
      <c r="D143" s="17"/>
    </row>
    <row r="144" spans="1:4">
      <c r="A144" s="21"/>
      <c r="C144" s="20"/>
      <c r="D144" s="17"/>
    </row>
    <row r="145" spans="1:4" ht="94.5">
      <c r="A145" s="15" t="s">
        <v>65</v>
      </c>
      <c r="C145" s="20">
        <v>180010000</v>
      </c>
      <c r="D145" s="17"/>
    </row>
    <row r="146" spans="1:4">
      <c r="A146" s="15"/>
      <c r="C146" s="46"/>
      <c r="D146" s="17"/>
    </row>
    <row r="147" spans="1:4" ht="16.5" thickBot="1">
      <c r="A147" s="23" t="s">
        <v>66</v>
      </c>
      <c r="B147" s="24"/>
      <c r="C147" s="1">
        <f>SUM(C126:C146)</f>
        <v>736800000</v>
      </c>
      <c r="D147" s="17"/>
    </row>
    <row r="148" spans="1:4" ht="16.5" thickTop="1">
      <c r="A148" s="15"/>
      <c r="D148" s="17"/>
    </row>
    <row r="149" spans="1:4">
      <c r="A149" s="15" t="s">
        <v>67</v>
      </c>
      <c r="C149" s="20">
        <v>2750000</v>
      </c>
      <c r="D149" s="17"/>
    </row>
    <row r="150" spans="1:4">
      <c r="A150" s="15"/>
      <c r="D150" s="17"/>
    </row>
    <row r="151" spans="1:4" ht="31.5">
      <c r="A151" s="15" t="s">
        <v>68</v>
      </c>
      <c r="C151" s="20">
        <v>43060000</v>
      </c>
      <c r="D151" s="17"/>
    </row>
    <row r="152" spans="1:4">
      <c r="A152" s="15"/>
      <c r="C152" s="20"/>
      <c r="D152" s="17"/>
    </row>
    <row r="153" spans="1:4">
      <c r="A153" s="15"/>
      <c r="C153" s="20"/>
      <c r="D153" s="17"/>
    </row>
    <row r="154" spans="1:4" ht="16.5" thickBot="1">
      <c r="A154" s="25"/>
      <c r="B154" s="26"/>
      <c r="C154" s="1"/>
      <c r="D154" s="27"/>
    </row>
    <row r="155" spans="1:4" ht="16.5" thickTop="1">
      <c r="A155" s="15"/>
      <c r="D155" s="17"/>
    </row>
    <row r="156" spans="1:4">
      <c r="A156" s="15"/>
      <c r="D156" s="17"/>
    </row>
    <row r="157" spans="1:4">
      <c r="A157" s="15"/>
      <c r="D157" s="17"/>
    </row>
    <row r="158" spans="1:4">
      <c r="A158" s="15" t="s">
        <v>69</v>
      </c>
      <c r="D158" s="17"/>
    </row>
    <row r="159" spans="1:4" ht="31.5">
      <c r="A159" s="15" t="s">
        <v>70</v>
      </c>
      <c r="C159" s="20">
        <v>11425000</v>
      </c>
      <c r="D159" s="17"/>
    </row>
    <row r="160" spans="1:4">
      <c r="A160" s="15"/>
      <c r="C160" s="46"/>
      <c r="D160" s="17"/>
    </row>
    <row r="161" spans="1:4" ht="16.5" thickBot="1">
      <c r="A161" s="23" t="s">
        <v>71</v>
      </c>
      <c r="B161" s="24"/>
      <c r="C161" s="1">
        <f>SUM(C149:C160)</f>
        <v>57235000</v>
      </c>
      <c r="D161" s="17"/>
    </row>
    <row r="162" spans="1:4" ht="16.5" thickTop="1">
      <c r="A162" s="15"/>
      <c r="D162" s="17"/>
    </row>
    <row r="163" spans="1:4" ht="16.5" thickBot="1">
      <c r="A163" s="23" t="s">
        <v>72</v>
      </c>
      <c r="B163" s="24"/>
      <c r="C163" s="1">
        <f>+C147+C161</f>
        <v>794035000</v>
      </c>
      <c r="D163" s="17"/>
    </row>
    <row r="164" spans="1:4" ht="16.5" thickTop="1">
      <c r="A164" s="15"/>
      <c r="D164" s="17"/>
    </row>
    <row r="165" spans="1:4">
      <c r="A165" s="15" t="s">
        <v>73</v>
      </c>
      <c r="D165" s="17"/>
    </row>
    <row r="166" spans="1:4">
      <c r="A166" s="15"/>
      <c r="D166" s="17"/>
    </row>
    <row r="167" spans="1:4" ht="47.25">
      <c r="A167" s="21" t="s">
        <v>74</v>
      </c>
      <c r="C167" s="20">
        <v>23970000</v>
      </c>
      <c r="D167" s="17"/>
    </row>
    <row r="168" spans="1:4">
      <c r="A168" s="15"/>
      <c r="C168" s="46"/>
      <c r="D168" s="17"/>
    </row>
    <row r="169" spans="1:4">
      <c r="A169" s="23" t="s">
        <v>75</v>
      </c>
      <c r="C169" s="47">
        <f>SUM(C167:C168)</f>
        <v>23970000</v>
      </c>
      <c r="D169" s="17"/>
    </row>
    <row r="170" spans="1:4">
      <c r="A170" s="18"/>
      <c r="B170" s="19"/>
      <c r="D170" s="17"/>
    </row>
    <row r="171" spans="1:4" ht="16.5" thickBot="1">
      <c r="A171" s="28" t="s">
        <v>76</v>
      </c>
      <c r="B171" s="29"/>
      <c r="C171" s="42">
        <f>+C163+C169+C122+C111+C105</f>
        <v>875606031</v>
      </c>
      <c r="D171" s="30"/>
    </row>
    <row r="172" spans="1:4" ht="16.5" thickTop="1">
      <c r="A172" s="31"/>
      <c r="B172" s="32"/>
      <c r="C172" s="49"/>
      <c r="D172" s="33"/>
    </row>
    <row r="173" spans="1:4" ht="16.5" thickBot="1">
      <c r="A173" s="28" t="s">
        <v>77</v>
      </c>
      <c r="B173" s="29"/>
      <c r="C173" s="48">
        <f>+C82+C171</f>
        <v>1350495000</v>
      </c>
      <c r="D173" s="30"/>
    </row>
    <row r="174" spans="1:4" ht="16.5" thickTop="1">
      <c r="A174" s="15"/>
      <c r="D174" s="17"/>
    </row>
    <row r="175" spans="1:4">
      <c r="A175" s="15"/>
      <c r="D175" s="17"/>
    </row>
    <row r="176" spans="1:4">
      <c r="A176" s="15"/>
      <c r="D176" s="17"/>
    </row>
    <row r="177" spans="1:4">
      <c r="A177" s="15"/>
      <c r="D177" s="17"/>
    </row>
    <row r="178" spans="1:4">
      <c r="A178" s="15"/>
      <c r="D178" s="17"/>
    </row>
    <row r="179" spans="1:4">
      <c r="A179" s="15"/>
      <c r="D179" s="17"/>
    </row>
    <row r="180" spans="1:4">
      <c r="A180" s="15"/>
      <c r="D180" s="17"/>
    </row>
    <row r="181" spans="1:4">
      <c r="A181" s="15"/>
      <c r="D181" s="17"/>
    </row>
    <row r="182" spans="1:4">
      <c r="A182" s="15"/>
      <c r="D182" s="17"/>
    </row>
    <row r="183" spans="1:4">
      <c r="A183" s="15"/>
      <c r="D183" s="17"/>
    </row>
    <row r="184" spans="1:4">
      <c r="A184" s="15"/>
      <c r="D184" s="17"/>
    </row>
    <row r="185" spans="1:4">
      <c r="A185" s="15"/>
      <c r="D185" s="17"/>
    </row>
    <row r="186" spans="1:4">
      <c r="A186" s="15"/>
      <c r="D186" s="17"/>
    </row>
    <row r="187" spans="1:4">
      <c r="A187" s="15"/>
      <c r="D187" s="17"/>
    </row>
    <row r="188" spans="1:4">
      <c r="A188" s="15"/>
      <c r="D188" s="17"/>
    </row>
    <row r="189" spans="1:4">
      <c r="A189" s="15"/>
      <c r="D189" s="17"/>
    </row>
    <row r="190" spans="1:4">
      <c r="A190" s="15"/>
      <c r="D190" s="17"/>
    </row>
    <row r="191" spans="1:4">
      <c r="A191" s="15"/>
      <c r="D191" s="17"/>
    </row>
    <row r="192" spans="1:4">
      <c r="A192" s="15"/>
      <c r="D192" s="17"/>
    </row>
    <row r="193" spans="1:4">
      <c r="A193" s="15"/>
      <c r="D193" s="17"/>
    </row>
    <row r="194" spans="1:4">
      <c r="A194" s="15"/>
      <c r="D194" s="17"/>
    </row>
    <row r="195" spans="1:4">
      <c r="A195" s="15"/>
      <c r="D195" s="17"/>
    </row>
    <row r="196" spans="1:4">
      <c r="A196" s="15"/>
      <c r="D196" s="17"/>
    </row>
    <row r="197" spans="1:4">
      <c r="A197" s="15"/>
      <c r="D197" s="17"/>
    </row>
    <row r="198" spans="1:4">
      <c r="A198" s="15"/>
      <c r="D198" s="17"/>
    </row>
    <row r="199" spans="1:4" ht="16.5" thickBot="1">
      <c r="A199" s="25"/>
      <c r="B199" s="26"/>
      <c r="C199" s="1"/>
      <c r="D199" s="27"/>
    </row>
    <row r="200" spans="1:4" ht="16.5" thickTop="1"/>
  </sheetData>
  <pageMargins left="0.25" right="0.25" top="0.25" bottom="0.5" header="0.3" footer="0.3"/>
  <pageSetup scale="90" orientation="portrait" r:id="rId1"/>
  <headerFooter>
    <oddFooter>&amp;CPage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407C9-CEDB-4102-9E34-1DB496B6341A}">
  <dimension ref="A1:E131"/>
  <sheetViews>
    <sheetView tabSelected="1" view="pageBreakPreview" topLeftCell="A30" zoomScale="60" zoomScaleNormal="100" workbookViewId="0">
      <selection activeCell="E58" sqref="E58"/>
    </sheetView>
  </sheetViews>
  <sheetFormatPr defaultRowHeight="15.75"/>
  <cols>
    <col min="1" max="1" width="73.28515625" style="51" customWidth="1"/>
    <col min="2" max="2" width="14.42578125" style="55" bestFit="1" customWidth="1"/>
    <col min="3" max="3" width="9.140625" style="56" bestFit="1" customWidth="1"/>
    <col min="4" max="4" width="15.42578125" style="50" bestFit="1" customWidth="1"/>
    <col min="5" max="5" width="16.85546875" style="57" bestFit="1" customWidth="1"/>
    <col min="6" max="6" width="1.5703125" style="51" customWidth="1"/>
    <col min="7" max="7" width="9.28515625" style="51" bestFit="1" customWidth="1"/>
    <col min="8" max="8" width="12.85546875" style="51" bestFit="1" customWidth="1"/>
    <col min="9" max="9" width="10.140625" style="51" bestFit="1" customWidth="1"/>
    <col min="10" max="10" width="11.140625" style="51" bestFit="1" customWidth="1"/>
    <col min="11" max="11" width="12.85546875" style="51" bestFit="1" customWidth="1"/>
    <col min="12" max="12" width="10.140625" style="51" bestFit="1" customWidth="1"/>
    <col min="13" max="13" width="9.140625" style="51"/>
    <col min="14" max="14" width="10.140625" style="51" bestFit="1" customWidth="1"/>
    <col min="15" max="16384" width="9.140625" style="51"/>
  </cols>
  <sheetData>
    <row r="1" spans="1:5" s="40" customFormat="1" ht="16.5" thickTop="1">
      <c r="A1" s="3"/>
      <c r="B1" s="52"/>
      <c r="C1" s="123"/>
      <c r="D1" s="4"/>
      <c r="E1" s="124"/>
    </row>
    <row r="2" spans="1:5" s="41" customFormat="1" ht="22.5">
      <c r="A2" s="58" t="s">
        <v>78</v>
      </c>
      <c r="B2" s="53"/>
      <c r="C2" s="125"/>
      <c r="D2" s="8"/>
      <c r="E2" s="126"/>
    </row>
    <row r="3" spans="1:5" s="41" customFormat="1" ht="22.5">
      <c r="A3" s="59" t="s">
        <v>79</v>
      </c>
      <c r="B3" s="53"/>
      <c r="C3" s="125"/>
      <c r="D3" s="8"/>
      <c r="E3" s="126"/>
    </row>
    <row r="4" spans="1:5" s="40" customFormat="1">
      <c r="A4" s="11"/>
      <c r="B4" s="54"/>
      <c r="C4" s="127"/>
      <c r="D4" s="12"/>
      <c r="E4" s="128"/>
    </row>
    <row r="5" spans="1:5" s="60" customFormat="1" ht="14.25">
      <c r="B5" s="61"/>
      <c r="C5" s="62"/>
      <c r="D5" s="63"/>
      <c r="E5" s="64"/>
    </row>
    <row r="6" spans="1:5" s="60" customFormat="1" ht="15">
      <c r="A6" s="65" t="s">
        <v>2</v>
      </c>
      <c r="B6" s="61"/>
      <c r="C6" s="62"/>
      <c r="D6" s="63"/>
      <c r="E6" s="64"/>
    </row>
    <row r="7" spans="1:5" s="66" customFormat="1" ht="15">
      <c r="B7" s="67" t="s">
        <v>80</v>
      </c>
      <c r="C7" s="68" t="s">
        <v>81</v>
      </c>
      <c r="D7" s="66" t="s">
        <v>82</v>
      </c>
      <c r="E7" s="67" t="s">
        <v>83</v>
      </c>
    </row>
    <row r="8" spans="1:5" s="66" customFormat="1" thickBot="1">
      <c r="A8" s="69" t="s">
        <v>84</v>
      </c>
      <c r="B8" s="70" t="s">
        <v>85</v>
      </c>
      <c r="C8" s="71" t="s">
        <v>86</v>
      </c>
      <c r="D8" s="69" t="s">
        <v>87</v>
      </c>
      <c r="E8" s="70" t="s">
        <v>88</v>
      </c>
    </row>
    <row r="9" spans="1:5" s="75" customFormat="1" ht="15">
      <c r="A9" s="72" t="s">
        <v>3</v>
      </c>
      <c r="B9" s="67"/>
      <c r="C9" s="73"/>
      <c r="D9" s="66"/>
      <c r="E9" s="74"/>
    </row>
    <row r="10" spans="1:5" s="60" customFormat="1" ht="14.25">
      <c r="A10" s="76" t="s">
        <v>89</v>
      </c>
      <c r="B10" s="77">
        <v>61015000</v>
      </c>
      <c r="C10" s="78">
        <v>2029</v>
      </c>
      <c r="D10" s="63" t="s">
        <v>90</v>
      </c>
      <c r="E10" s="79">
        <v>34345000</v>
      </c>
    </row>
    <row r="11" spans="1:5" s="60" customFormat="1" ht="14.25">
      <c r="A11" s="76" t="s">
        <v>91</v>
      </c>
      <c r="B11" s="80">
        <v>90520000</v>
      </c>
      <c r="C11" s="78">
        <v>2035</v>
      </c>
      <c r="D11" s="63" t="s">
        <v>92</v>
      </c>
      <c r="E11" s="81">
        <v>60085000</v>
      </c>
    </row>
    <row r="12" spans="1:5" s="60" customFormat="1" ht="14.25">
      <c r="A12" s="76" t="s">
        <v>93</v>
      </c>
      <c r="B12" s="80">
        <v>16130000</v>
      </c>
      <c r="C12" s="78">
        <v>2029</v>
      </c>
      <c r="D12" s="63" t="s">
        <v>94</v>
      </c>
      <c r="E12" s="81">
        <v>2395000</v>
      </c>
    </row>
    <row r="13" spans="1:5" s="60" customFormat="1" ht="14.25">
      <c r="A13" s="76" t="s">
        <v>95</v>
      </c>
      <c r="B13" s="80">
        <v>16355000</v>
      </c>
      <c r="C13" s="78">
        <v>2038</v>
      </c>
      <c r="D13" s="82">
        <v>0.05</v>
      </c>
      <c r="E13" s="81">
        <v>14385000</v>
      </c>
    </row>
    <row r="14" spans="1:5" s="60" customFormat="1" ht="14.25">
      <c r="A14" s="76" t="s">
        <v>96</v>
      </c>
      <c r="B14" s="80">
        <v>80385000</v>
      </c>
      <c r="C14" s="78">
        <v>2040</v>
      </c>
      <c r="D14" s="63" t="s">
        <v>90</v>
      </c>
      <c r="E14" s="81">
        <v>70190000</v>
      </c>
    </row>
    <row r="15" spans="1:5" s="60" customFormat="1" ht="14.25">
      <c r="A15" s="76" t="s">
        <v>97</v>
      </c>
      <c r="B15" s="80">
        <v>26595000</v>
      </c>
      <c r="C15" s="83">
        <v>2032</v>
      </c>
      <c r="D15" s="82">
        <v>0.05</v>
      </c>
      <c r="E15" s="81">
        <v>22970000</v>
      </c>
    </row>
    <row r="16" spans="1:5" s="60" customFormat="1" ht="14.25">
      <c r="A16" s="76" t="s">
        <v>98</v>
      </c>
      <c r="B16" s="80">
        <v>64774606</v>
      </c>
      <c r="C16" s="83">
        <v>2038</v>
      </c>
      <c r="D16" s="63" t="s">
        <v>99</v>
      </c>
      <c r="E16" s="81">
        <v>63139408</v>
      </c>
    </row>
    <row r="17" spans="1:5" s="60" customFormat="1" ht="14.25">
      <c r="A17" s="76" t="s">
        <v>100</v>
      </c>
      <c r="B17" s="80">
        <v>40040000</v>
      </c>
      <c r="C17" s="83">
        <v>2028</v>
      </c>
      <c r="D17" s="63" t="s">
        <v>101</v>
      </c>
      <c r="E17" s="81">
        <v>20385000</v>
      </c>
    </row>
    <row r="18" spans="1:5" s="60" customFormat="1" ht="14.25">
      <c r="A18" s="76" t="s">
        <v>102</v>
      </c>
      <c r="B18" s="80">
        <v>36365000</v>
      </c>
      <c r="C18" s="83">
        <v>2042</v>
      </c>
      <c r="D18" s="63" t="s">
        <v>103</v>
      </c>
      <c r="E18" s="81">
        <v>29405000</v>
      </c>
    </row>
    <row r="19" spans="1:5" s="60" customFormat="1" ht="14.25">
      <c r="A19" s="76" t="s">
        <v>104</v>
      </c>
      <c r="B19" s="80">
        <v>33035000</v>
      </c>
      <c r="C19" s="83">
        <v>2043</v>
      </c>
      <c r="D19" s="63" t="s">
        <v>90</v>
      </c>
      <c r="E19" s="81">
        <v>32255000</v>
      </c>
    </row>
    <row r="20" spans="1:5" s="60" customFormat="1" ht="14.25">
      <c r="A20" s="76" t="s">
        <v>105</v>
      </c>
      <c r="B20" s="80">
        <v>46010000</v>
      </c>
      <c r="C20" s="83">
        <v>2044</v>
      </c>
      <c r="D20" s="82">
        <v>0.05</v>
      </c>
      <c r="E20" s="84">
        <v>46010000</v>
      </c>
    </row>
    <row r="21" spans="1:5" s="60" customFormat="1" ht="14.25">
      <c r="A21" s="85" t="s">
        <v>106</v>
      </c>
      <c r="B21" s="80"/>
      <c r="C21" s="83"/>
      <c r="D21" s="63"/>
      <c r="E21" s="86">
        <f>SUM(E10:E20)</f>
        <v>395564408</v>
      </c>
    </row>
    <row r="22" spans="1:5" s="60" customFormat="1" ht="14.25">
      <c r="A22" s="87"/>
      <c r="B22" s="80"/>
      <c r="C22" s="83"/>
      <c r="D22" s="63"/>
      <c r="E22" s="81"/>
    </row>
    <row r="23" spans="1:5" s="60" customFormat="1" ht="14.25">
      <c r="A23" s="87" t="s">
        <v>107</v>
      </c>
      <c r="B23" s="80">
        <v>6594621</v>
      </c>
      <c r="C23" s="83">
        <v>2026</v>
      </c>
      <c r="D23" s="63" t="s">
        <v>108</v>
      </c>
      <c r="E23" s="81">
        <v>1423686</v>
      </c>
    </row>
    <row r="24" spans="1:5" s="60" customFormat="1" ht="14.25">
      <c r="A24" s="87" t="s">
        <v>109</v>
      </c>
      <c r="B24" s="61">
        <v>8740000</v>
      </c>
      <c r="C24" s="88">
        <v>2030</v>
      </c>
      <c r="D24" s="82">
        <v>1.9900000000000001E-2</v>
      </c>
      <c r="E24" s="84">
        <v>5475000</v>
      </c>
    </row>
    <row r="25" spans="1:5" s="60" customFormat="1" ht="14.25">
      <c r="A25" s="85" t="s">
        <v>110</v>
      </c>
      <c r="B25" s="80"/>
      <c r="C25" s="83"/>
      <c r="D25" s="63"/>
      <c r="E25" s="84">
        <f>SUM(E23:E24)</f>
        <v>6898686</v>
      </c>
    </row>
    <row r="26" spans="1:5" s="60" customFormat="1" ht="14.25">
      <c r="A26" s="85" t="s">
        <v>19</v>
      </c>
      <c r="B26" s="80"/>
      <c r="C26" s="83"/>
      <c r="D26" s="63"/>
      <c r="E26" s="81">
        <f>+E21+E25</f>
        <v>402463094</v>
      </c>
    </row>
    <row r="27" spans="1:5" s="60" customFormat="1" ht="14.25">
      <c r="A27" s="76"/>
      <c r="B27" s="80"/>
      <c r="C27" s="83"/>
      <c r="D27" s="63"/>
      <c r="E27" s="81"/>
    </row>
    <row r="28" spans="1:5" s="60" customFormat="1" ht="15">
      <c r="A28" s="72" t="s">
        <v>111</v>
      </c>
      <c r="B28" s="80"/>
      <c r="C28" s="83"/>
      <c r="D28" s="63"/>
      <c r="E28" s="81"/>
    </row>
    <row r="29" spans="1:5" s="60" customFormat="1" ht="14.25">
      <c r="A29" s="76" t="s">
        <v>112</v>
      </c>
      <c r="B29" s="80">
        <v>10020000</v>
      </c>
      <c r="C29" s="83">
        <v>2035</v>
      </c>
      <c r="D29" s="89" t="s">
        <v>113</v>
      </c>
      <c r="E29" s="81">
        <v>6290000</v>
      </c>
    </row>
    <row r="30" spans="1:5" s="60" customFormat="1" ht="14.25">
      <c r="A30" s="76" t="s">
        <v>114</v>
      </c>
      <c r="B30" s="80">
        <v>2000000</v>
      </c>
      <c r="C30" s="83">
        <v>2035</v>
      </c>
      <c r="D30" s="63" t="s">
        <v>92</v>
      </c>
      <c r="E30" s="81">
        <v>1225000</v>
      </c>
    </row>
    <row r="31" spans="1:5" s="60" customFormat="1" ht="14.25">
      <c r="A31" s="76" t="s">
        <v>115</v>
      </c>
      <c r="B31" s="80">
        <v>16430000</v>
      </c>
      <c r="C31" s="83">
        <v>2036</v>
      </c>
      <c r="D31" s="63" t="s">
        <v>94</v>
      </c>
      <c r="E31" s="81">
        <v>11270000</v>
      </c>
    </row>
    <row r="32" spans="1:5" s="60" customFormat="1" ht="14.25">
      <c r="A32" s="76" t="s">
        <v>116</v>
      </c>
      <c r="B32" s="80">
        <v>14315000</v>
      </c>
      <c r="C32" s="83">
        <v>2038</v>
      </c>
      <c r="D32" s="63" t="s">
        <v>90</v>
      </c>
      <c r="E32" s="81">
        <v>12575000</v>
      </c>
    </row>
    <row r="33" spans="1:5" s="60" customFormat="1" ht="14.25">
      <c r="A33" s="76" t="s">
        <v>117</v>
      </c>
      <c r="B33" s="80">
        <v>7490000</v>
      </c>
      <c r="C33" s="83">
        <v>2038</v>
      </c>
      <c r="D33" s="63" t="s">
        <v>118</v>
      </c>
      <c r="E33" s="81">
        <v>5865000</v>
      </c>
    </row>
    <row r="34" spans="1:5" s="60" customFormat="1" ht="14.25">
      <c r="A34" s="76" t="s">
        <v>119</v>
      </c>
      <c r="B34" s="80">
        <v>8485000</v>
      </c>
      <c r="C34" s="83">
        <v>2041</v>
      </c>
      <c r="D34" s="63" t="s">
        <v>120</v>
      </c>
      <c r="E34" s="81">
        <v>7625000</v>
      </c>
    </row>
    <row r="35" spans="1:5" s="60" customFormat="1" ht="14.25">
      <c r="A35" s="76" t="s">
        <v>121</v>
      </c>
      <c r="B35" s="80">
        <v>8940000</v>
      </c>
      <c r="C35" s="83">
        <v>2041</v>
      </c>
      <c r="D35" s="63" t="s">
        <v>122</v>
      </c>
      <c r="E35" s="81">
        <v>7765000</v>
      </c>
    </row>
    <row r="36" spans="1:5" s="60" customFormat="1" ht="14.25">
      <c r="A36" s="76" t="s">
        <v>123</v>
      </c>
      <c r="B36" s="80">
        <v>10205000</v>
      </c>
      <c r="C36" s="83">
        <v>2042</v>
      </c>
      <c r="D36" s="63" t="s">
        <v>103</v>
      </c>
      <c r="E36" s="81">
        <v>9625000</v>
      </c>
    </row>
    <row r="37" spans="1:5" s="60" customFormat="1" ht="14.25">
      <c r="A37" s="76" t="s">
        <v>124</v>
      </c>
      <c r="B37" s="80">
        <v>9160000</v>
      </c>
      <c r="C37" s="83">
        <v>2042</v>
      </c>
      <c r="D37" s="63" t="s">
        <v>125</v>
      </c>
      <c r="E37" s="81">
        <v>8590000</v>
      </c>
    </row>
    <row r="38" spans="1:5" s="60" customFormat="1" ht="14.25">
      <c r="A38" s="76" t="s">
        <v>126</v>
      </c>
      <c r="B38" s="80">
        <v>5880000</v>
      </c>
      <c r="C38" s="83">
        <v>2043</v>
      </c>
      <c r="D38" s="63" t="s">
        <v>90</v>
      </c>
      <c r="E38" s="81">
        <v>5740000</v>
      </c>
    </row>
    <row r="39" spans="1:5" s="60" customFormat="1" ht="14.25">
      <c r="A39" s="76" t="s">
        <v>127</v>
      </c>
      <c r="B39" s="80">
        <v>8560000</v>
      </c>
      <c r="C39" s="83">
        <v>2043</v>
      </c>
      <c r="D39" s="63" t="s">
        <v>128</v>
      </c>
      <c r="E39" s="81">
        <v>8400000</v>
      </c>
    </row>
    <row r="40" spans="1:5" s="60" customFormat="1" ht="14.25">
      <c r="A40" s="76" t="s">
        <v>129</v>
      </c>
      <c r="B40" s="80">
        <v>36265000</v>
      </c>
      <c r="C40" s="83">
        <v>2044</v>
      </c>
      <c r="D40" s="63">
        <v>0.05</v>
      </c>
      <c r="E40" s="81">
        <v>36265000</v>
      </c>
    </row>
    <row r="41" spans="1:5" s="60" customFormat="1" ht="14.25">
      <c r="A41" s="76" t="s">
        <v>130</v>
      </c>
      <c r="B41" s="80">
        <v>10555000</v>
      </c>
      <c r="C41" s="83">
        <v>2044</v>
      </c>
      <c r="D41" s="63" t="s">
        <v>131</v>
      </c>
      <c r="E41" s="84">
        <v>10555000</v>
      </c>
    </row>
    <row r="42" spans="1:5" s="60" customFormat="1" ht="14.25">
      <c r="A42" s="90" t="s">
        <v>132</v>
      </c>
      <c r="B42" s="80"/>
      <c r="C42" s="83"/>
      <c r="D42" s="63"/>
      <c r="E42" s="86">
        <f>SUM(E29:E41)</f>
        <v>131790000</v>
      </c>
    </row>
    <row r="43" spans="1:5" s="60" customFormat="1" ht="14.25">
      <c r="A43" s="76"/>
      <c r="B43" s="80"/>
      <c r="C43" s="83"/>
      <c r="D43" s="63"/>
      <c r="E43" s="81"/>
    </row>
    <row r="44" spans="1:5" s="60" customFormat="1" ht="14.25">
      <c r="A44" s="76" t="s">
        <v>133</v>
      </c>
      <c r="B44" s="80">
        <v>2500000</v>
      </c>
      <c r="C44" s="83">
        <v>2027</v>
      </c>
      <c r="D44" s="82">
        <v>3.04E-2</v>
      </c>
      <c r="E44" s="84">
        <v>830000</v>
      </c>
    </row>
    <row r="45" spans="1:5" s="60" customFormat="1" ht="14.25">
      <c r="A45" s="90" t="s">
        <v>134</v>
      </c>
      <c r="B45" s="80"/>
      <c r="C45" s="83"/>
      <c r="D45" s="63"/>
      <c r="E45" s="105">
        <f>SUM(E44:E44)</f>
        <v>830000</v>
      </c>
    </row>
    <row r="46" spans="1:5" s="60" customFormat="1" ht="14.25">
      <c r="A46" s="90" t="s">
        <v>135</v>
      </c>
      <c r="B46" s="80"/>
      <c r="C46" s="83"/>
      <c r="D46" s="63"/>
      <c r="E46" s="81">
        <f>+E42+E45</f>
        <v>132620000</v>
      </c>
    </row>
    <row r="47" spans="1:5" s="60" customFormat="1" ht="14.25">
      <c r="A47" s="76"/>
      <c r="B47" s="80"/>
      <c r="C47" s="83"/>
      <c r="D47" s="63"/>
      <c r="E47" s="81"/>
    </row>
    <row r="48" spans="1:5" s="60" customFormat="1" ht="14.25">
      <c r="A48" s="76" t="s">
        <v>136</v>
      </c>
      <c r="B48" s="80"/>
      <c r="C48" s="83"/>
      <c r="D48" s="63"/>
      <c r="E48" s="81"/>
    </row>
    <row r="49" spans="1:5" s="60" customFormat="1" ht="14.25">
      <c r="A49" s="76" t="s">
        <v>137</v>
      </c>
      <c r="B49" s="80"/>
      <c r="C49" s="83"/>
      <c r="D49" s="63"/>
      <c r="E49" s="81"/>
    </row>
    <row r="50" spans="1:5" s="60" customFormat="1" ht="14.25">
      <c r="A50" s="60" t="s">
        <v>138</v>
      </c>
      <c r="B50" s="91">
        <v>29075000</v>
      </c>
      <c r="C50" s="108">
        <v>2026</v>
      </c>
      <c r="D50" s="63" t="s">
        <v>139</v>
      </c>
      <c r="E50" s="106">
        <v>5535000</v>
      </c>
    </row>
    <row r="51" spans="1:5" s="60" customFormat="1" ht="14.25">
      <c r="A51" s="85" t="s">
        <v>140</v>
      </c>
      <c r="B51" s="80"/>
      <c r="C51" s="83"/>
      <c r="D51" s="63"/>
      <c r="E51" s="81">
        <f>SUM(E50:E50)</f>
        <v>5535000</v>
      </c>
    </row>
    <row r="52" spans="1:5" s="66" customFormat="1" ht="15">
      <c r="A52" s="72"/>
      <c r="B52" s="93"/>
      <c r="C52" s="94"/>
      <c r="E52" s="93"/>
    </row>
    <row r="53" spans="1:5" s="66" customFormat="1" ht="15">
      <c r="A53" s="76" t="s">
        <v>141</v>
      </c>
      <c r="B53" s="93"/>
      <c r="C53" s="94"/>
      <c r="E53" s="93"/>
    </row>
    <row r="54" spans="1:5" s="60" customFormat="1" ht="14.25">
      <c r="A54" s="76" t="s">
        <v>142</v>
      </c>
      <c r="B54" s="80">
        <v>9510000</v>
      </c>
      <c r="C54" s="83">
        <v>2025</v>
      </c>
      <c r="D54" s="82">
        <v>5.3999999999999999E-2</v>
      </c>
      <c r="E54" s="95">
        <v>3340000</v>
      </c>
    </row>
    <row r="55" spans="1:5" s="60" customFormat="1" ht="14.25">
      <c r="A55" s="90" t="s">
        <v>143</v>
      </c>
      <c r="B55" s="80"/>
      <c r="C55" s="83"/>
      <c r="D55" s="63"/>
      <c r="E55" s="107">
        <f>SUM(E54:E54)</f>
        <v>3340000</v>
      </c>
    </row>
    <row r="56" spans="1:5" s="60" customFormat="1" ht="14.25">
      <c r="A56" s="90" t="s">
        <v>37</v>
      </c>
      <c r="B56" s="80"/>
      <c r="C56" s="83"/>
      <c r="D56" s="63"/>
      <c r="E56" s="95">
        <f>+E51+E55</f>
        <v>8875000</v>
      </c>
    </row>
    <row r="57" spans="1:5" s="60" customFormat="1" ht="14.25">
      <c r="A57" s="63"/>
      <c r="B57" s="80"/>
      <c r="C57" s="83"/>
      <c r="D57" s="63"/>
      <c r="E57" s="96"/>
    </row>
    <row r="58" spans="1:5" s="60" customFormat="1" thickBot="1">
      <c r="A58" s="98" t="s">
        <v>144</v>
      </c>
      <c r="B58" s="99"/>
      <c r="C58" s="100"/>
      <c r="D58" s="101"/>
      <c r="E58" s="121">
        <f>+E26+E46+E56</f>
        <v>543958094</v>
      </c>
    </row>
    <row r="59" spans="1:5" s="60" customFormat="1" ht="15" thickTop="1">
      <c r="A59" s="76"/>
      <c r="B59" s="80"/>
      <c r="C59" s="83"/>
      <c r="D59" s="63"/>
      <c r="E59" s="96"/>
    </row>
    <row r="60" spans="1:5" s="60" customFormat="1" ht="14.25">
      <c r="A60" s="63"/>
      <c r="B60" s="80"/>
      <c r="C60" s="83"/>
      <c r="D60" s="63"/>
      <c r="E60" s="96"/>
    </row>
    <row r="61" spans="1:5" s="60" customFormat="1" ht="14.25">
      <c r="A61" s="63"/>
      <c r="B61" s="80"/>
      <c r="C61" s="83"/>
      <c r="D61" s="63"/>
      <c r="E61" s="96"/>
    </row>
    <row r="62" spans="1:5" s="60" customFormat="1" ht="14.25">
      <c r="A62" s="63"/>
      <c r="B62" s="80"/>
      <c r="C62" s="83"/>
      <c r="D62" s="63"/>
      <c r="E62" s="96"/>
    </row>
    <row r="63" spans="1:5" s="60" customFormat="1" ht="15">
      <c r="A63" s="65" t="s">
        <v>39</v>
      </c>
      <c r="B63" s="80"/>
      <c r="C63" s="83"/>
      <c r="D63" s="63"/>
      <c r="E63" s="96"/>
    </row>
    <row r="64" spans="1:5" s="60" customFormat="1" ht="15" customHeight="1">
      <c r="A64" s="72"/>
      <c r="B64" s="80"/>
      <c r="C64" s="83"/>
      <c r="D64" s="63"/>
      <c r="E64" s="96"/>
    </row>
    <row r="65" spans="1:5" s="60" customFormat="1" ht="15" customHeight="1">
      <c r="A65" s="60" t="s">
        <v>145</v>
      </c>
      <c r="B65" s="80"/>
      <c r="C65" s="83"/>
      <c r="D65" s="63"/>
      <c r="E65" s="96"/>
    </row>
    <row r="66" spans="1:5" s="60" customFormat="1" ht="15" customHeight="1">
      <c r="A66" s="113" t="s">
        <v>146</v>
      </c>
      <c r="B66" s="117">
        <v>2545394</v>
      </c>
      <c r="C66" s="83">
        <v>2038</v>
      </c>
      <c r="D66" s="63" t="s">
        <v>147</v>
      </c>
      <c r="E66" s="114">
        <v>2480592</v>
      </c>
    </row>
    <row r="67" spans="1:5" s="60" customFormat="1" ht="15" customHeight="1">
      <c r="A67" s="60" t="s">
        <v>148</v>
      </c>
      <c r="B67" s="80">
        <v>8431530</v>
      </c>
      <c r="C67" s="83">
        <v>2030</v>
      </c>
      <c r="D67" s="82">
        <v>0.05</v>
      </c>
      <c r="E67" s="115">
        <v>6655000</v>
      </c>
    </row>
    <row r="68" spans="1:5" s="60" customFormat="1" ht="15" customHeight="1">
      <c r="A68" s="60" t="s">
        <v>149</v>
      </c>
      <c r="B68" s="80">
        <v>1985000</v>
      </c>
      <c r="C68" s="83">
        <v>2030</v>
      </c>
      <c r="D68" s="82">
        <v>0.03</v>
      </c>
      <c r="E68" s="116">
        <v>1510000</v>
      </c>
    </row>
    <row r="69" spans="1:5" s="60" customFormat="1" ht="15" customHeight="1">
      <c r="A69" s="90" t="s">
        <v>106</v>
      </c>
      <c r="B69" s="80"/>
      <c r="C69" s="83"/>
      <c r="D69" s="63"/>
      <c r="E69" s="96">
        <f>SUM(E66:E68)</f>
        <v>10645592</v>
      </c>
    </row>
    <row r="70" spans="1:5" s="60" customFormat="1" ht="15" customHeight="1">
      <c r="A70" s="90"/>
      <c r="B70" s="80"/>
      <c r="C70" s="83"/>
      <c r="D70" s="63"/>
      <c r="E70" s="96"/>
    </row>
    <row r="71" spans="1:5" s="60" customFormat="1" ht="15" customHeight="1">
      <c r="A71" s="60" t="s">
        <v>150</v>
      </c>
      <c r="B71" s="80">
        <v>770379</v>
      </c>
      <c r="C71" s="83">
        <v>2026</v>
      </c>
      <c r="D71" s="63" t="s">
        <v>108</v>
      </c>
      <c r="E71" s="115">
        <v>166314</v>
      </c>
    </row>
    <row r="72" spans="1:5" s="60" customFormat="1" ht="15" customHeight="1">
      <c r="A72" s="60" t="s">
        <v>151</v>
      </c>
      <c r="B72" s="80">
        <v>3900000</v>
      </c>
      <c r="C72" s="83">
        <v>2030</v>
      </c>
      <c r="D72" s="82">
        <v>2.5600000000000001E-2</v>
      </c>
      <c r="E72" s="115">
        <v>2605000</v>
      </c>
    </row>
    <row r="73" spans="1:5" s="60" customFormat="1" ht="15" customHeight="1">
      <c r="A73" s="118" t="s">
        <v>110</v>
      </c>
      <c r="B73" s="80"/>
      <c r="C73" s="83"/>
      <c r="D73" s="63"/>
      <c r="E73" s="107">
        <f>SUM(E71:E72)</f>
        <v>2771314</v>
      </c>
    </row>
    <row r="74" spans="1:5" s="60" customFormat="1" ht="15" customHeight="1">
      <c r="A74" s="118" t="s">
        <v>19</v>
      </c>
      <c r="B74" s="80"/>
      <c r="C74" s="83"/>
      <c r="D74" s="63"/>
      <c r="E74" s="96">
        <f>+E69+E73</f>
        <v>13416906</v>
      </c>
    </row>
    <row r="75" spans="1:5" s="60" customFormat="1" ht="15" customHeight="1">
      <c r="A75" s="112"/>
      <c r="B75" s="80"/>
      <c r="C75" s="83"/>
      <c r="D75" s="63"/>
      <c r="E75" s="96"/>
    </row>
    <row r="76" spans="1:5" s="60" customFormat="1" ht="14.25">
      <c r="A76" s="112" t="s">
        <v>152</v>
      </c>
      <c r="B76" s="80"/>
      <c r="C76" s="83"/>
      <c r="D76" s="63"/>
      <c r="E76" s="96"/>
    </row>
    <row r="77" spans="1:5" s="60" customFormat="1" ht="14.25">
      <c r="A77" s="76" t="s">
        <v>153</v>
      </c>
      <c r="B77" s="80">
        <v>62785000</v>
      </c>
      <c r="C77" s="83">
        <v>2027</v>
      </c>
      <c r="D77" s="63" t="s">
        <v>120</v>
      </c>
      <c r="E77" s="96">
        <v>18940000</v>
      </c>
    </row>
    <row r="78" spans="1:5" s="60" customFormat="1" ht="14.25">
      <c r="A78" s="90" t="s">
        <v>154</v>
      </c>
      <c r="B78" s="80"/>
      <c r="C78" s="83"/>
      <c r="D78" s="63"/>
      <c r="E78" s="97">
        <f>SUM(E76:E77)</f>
        <v>18940000</v>
      </c>
    </row>
    <row r="79" spans="1:5" s="60" customFormat="1" ht="14.25">
      <c r="A79" s="76"/>
      <c r="B79" s="80"/>
      <c r="C79" s="83"/>
      <c r="D79" s="63"/>
      <c r="E79" s="96"/>
    </row>
    <row r="80" spans="1:5" s="60" customFormat="1" ht="15">
      <c r="A80" t="s">
        <v>155</v>
      </c>
      <c r="B80" s="80">
        <v>2600000</v>
      </c>
      <c r="C80" s="83">
        <v>2030</v>
      </c>
      <c r="D80" s="82">
        <v>0.03</v>
      </c>
      <c r="E80" s="95">
        <v>1185000</v>
      </c>
    </row>
    <row r="81" spans="1:5" s="60" customFormat="1" ht="14.25">
      <c r="A81" s="76" t="s">
        <v>156</v>
      </c>
      <c r="B81" s="80"/>
      <c r="C81" s="83"/>
      <c r="D81" s="63"/>
      <c r="E81" s="107">
        <f>+E80</f>
        <v>1185000</v>
      </c>
    </row>
    <row r="82" spans="1:5" s="60" customFormat="1" ht="14.25">
      <c r="A82" s="85" t="s">
        <v>157</v>
      </c>
      <c r="B82" s="80"/>
      <c r="C82" s="83"/>
      <c r="D82" s="63"/>
      <c r="E82" s="96">
        <f>+E78+E81</f>
        <v>20125000</v>
      </c>
    </row>
    <row r="83" spans="1:5" s="60" customFormat="1" ht="14.25">
      <c r="A83" s="87"/>
      <c r="B83" s="80"/>
      <c r="C83" s="83"/>
      <c r="D83" s="63"/>
      <c r="E83" s="96"/>
    </row>
    <row r="84" spans="1:5" s="60" customFormat="1" ht="14.25">
      <c r="A84" s="76" t="s">
        <v>158</v>
      </c>
      <c r="B84" s="80"/>
      <c r="C84" s="83"/>
      <c r="D84" s="63"/>
      <c r="E84" s="96"/>
    </row>
    <row r="85" spans="1:5" s="60" customFormat="1" ht="14.25">
      <c r="A85" s="87" t="s">
        <v>159</v>
      </c>
      <c r="B85" s="80">
        <v>155660000</v>
      </c>
      <c r="C85" s="83">
        <v>2042</v>
      </c>
      <c r="D85" s="63" t="s">
        <v>92</v>
      </c>
      <c r="E85" s="96">
        <v>2215000</v>
      </c>
    </row>
    <row r="86" spans="1:5" s="60" customFormat="1" ht="14.25">
      <c r="A86" s="76" t="s">
        <v>160</v>
      </c>
      <c r="B86" s="80">
        <v>69085000</v>
      </c>
      <c r="C86" s="83">
        <v>2042</v>
      </c>
      <c r="D86" s="63" t="s">
        <v>92</v>
      </c>
      <c r="E86" s="96">
        <v>20990000</v>
      </c>
    </row>
    <row r="87" spans="1:5" s="60" customFormat="1" ht="14.25">
      <c r="A87" s="87" t="s">
        <v>161</v>
      </c>
      <c r="B87" s="80">
        <v>93600000</v>
      </c>
      <c r="C87" s="83">
        <v>2045</v>
      </c>
      <c r="D87" s="63" t="s">
        <v>120</v>
      </c>
      <c r="E87" s="96">
        <v>77615000</v>
      </c>
    </row>
    <row r="88" spans="1:5" s="60" customFormat="1" ht="14.25">
      <c r="A88" s="76" t="s">
        <v>162</v>
      </c>
      <c r="B88" s="80">
        <v>101385000</v>
      </c>
      <c r="C88" s="83">
        <v>2045</v>
      </c>
      <c r="D88" s="63" t="s">
        <v>120</v>
      </c>
      <c r="E88" s="96">
        <v>84280000</v>
      </c>
    </row>
    <row r="89" spans="1:5" s="60" customFormat="1" ht="14.25">
      <c r="A89" s="87" t="s">
        <v>163</v>
      </c>
      <c r="B89" s="80">
        <v>46990000</v>
      </c>
      <c r="C89" s="83">
        <v>2026</v>
      </c>
      <c r="D89" s="63" t="s">
        <v>120</v>
      </c>
      <c r="E89" s="96">
        <v>9970000</v>
      </c>
    </row>
    <row r="90" spans="1:5" s="60" customFormat="1" ht="14.25">
      <c r="A90" s="76" t="s">
        <v>164</v>
      </c>
      <c r="B90" s="80">
        <v>80415000</v>
      </c>
      <c r="C90" s="83">
        <v>2039</v>
      </c>
      <c r="D90" s="63" t="s">
        <v>92</v>
      </c>
      <c r="E90" s="96">
        <v>62530000</v>
      </c>
    </row>
    <row r="91" spans="1:5" s="60" customFormat="1" ht="14.25">
      <c r="A91" s="76" t="s">
        <v>165</v>
      </c>
      <c r="B91" s="80">
        <v>93425000</v>
      </c>
      <c r="C91" s="83">
        <v>2049</v>
      </c>
      <c r="D91" s="63" t="s">
        <v>120</v>
      </c>
      <c r="E91" s="96">
        <v>89185000</v>
      </c>
    </row>
    <row r="92" spans="1:5" s="60" customFormat="1" ht="14.25">
      <c r="A92" s="76" t="s">
        <v>166</v>
      </c>
      <c r="B92" s="80">
        <v>133765000</v>
      </c>
      <c r="C92" s="83">
        <v>2050</v>
      </c>
      <c r="D92" s="63" t="s">
        <v>120</v>
      </c>
      <c r="E92" s="96">
        <v>127010000</v>
      </c>
    </row>
    <row r="93" spans="1:5" s="60" customFormat="1" ht="14.25">
      <c r="A93" s="76" t="s">
        <v>167</v>
      </c>
      <c r="B93" s="80">
        <v>183635000</v>
      </c>
      <c r="C93" s="83">
        <v>2043</v>
      </c>
      <c r="D93" s="63" t="s">
        <v>168</v>
      </c>
      <c r="E93" s="96">
        <v>60890000</v>
      </c>
    </row>
    <row r="94" spans="1:5" s="60" customFormat="1" ht="14.25">
      <c r="A94" s="87" t="s">
        <v>169</v>
      </c>
      <c r="B94" s="80">
        <v>92465000</v>
      </c>
      <c r="C94" s="83">
        <v>2052</v>
      </c>
      <c r="D94" s="82">
        <v>0.05</v>
      </c>
      <c r="E94" s="96">
        <v>89470000</v>
      </c>
    </row>
    <row r="95" spans="1:5" s="60" customFormat="1" ht="14.25">
      <c r="A95" s="76" t="s">
        <v>170</v>
      </c>
      <c r="B95" s="80">
        <v>138320000</v>
      </c>
      <c r="C95" s="83">
        <v>2053</v>
      </c>
      <c r="D95" s="63" t="s">
        <v>171</v>
      </c>
      <c r="E95" s="96">
        <v>130375000</v>
      </c>
    </row>
    <row r="96" spans="1:5" s="60" customFormat="1" ht="14.25">
      <c r="A96" s="76" t="s">
        <v>172</v>
      </c>
      <c r="B96" s="80">
        <v>250415000</v>
      </c>
      <c r="C96" s="83">
        <v>2054</v>
      </c>
      <c r="D96" s="63" t="s">
        <v>173</v>
      </c>
      <c r="E96" s="96">
        <v>250415000</v>
      </c>
    </row>
    <row r="97" spans="1:5" s="60" customFormat="1" ht="14.25">
      <c r="A97" s="90" t="s">
        <v>174</v>
      </c>
      <c r="B97" s="80"/>
      <c r="C97" s="83"/>
      <c r="D97" s="63"/>
      <c r="E97" s="97">
        <f>SUM(E85:E96)</f>
        <v>1004945000</v>
      </c>
    </row>
    <row r="98" spans="1:5" s="60" customFormat="1" ht="14.25">
      <c r="B98" s="80"/>
      <c r="C98" s="83"/>
      <c r="D98" s="63"/>
      <c r="E98" s="96"/>
    </row>
    <row r="99" spans="1:5" s="60" customFormat="1" ht="14.25">
      <c r="A99" s="60" t="s">
        <v>175</v>
      </c>
      <c r="B99" s="80">
        <v>2750000</v>
      </c>
      <c r="C99" s="83">
        <v>2025</v>
      </c>
      <c r="D99" s="82">
        <v>0</v>
      </c>
      <c r="E99" s="96">
        <v>2750000</v>
      </c>
    </row>
    <row r="100" spans="1:5" s="60" customFormat="1" ht="14.25">
      <c r="A100" s="76" t="s">
        <v>176</v>
      </c>
      <c r="B100" s="80">
        <v>51215000</v>
      </c>
      <c r="C100" s="83">
        <v>2045</v>
      </c>
      <c r="D100" s="63" t="s">
        <v>177</v>
      </c>
      <c r="E100" s="96">
        <v>38455000</v>
      </c>
    </row>
    <row r="101" spans="1:5" s="60" customFormat="1" ht="14.25">
      <c r="A101" s="76" t="s">
        <v>178</v>
      </c>
      <c r="B101" s="80">
        <v>11425000</v>
      </c>
      <c r="C101" s="83">
        <v>2050</v>
      </c>
      <c r="D101" s="63" t="s">
        <v>179</v>
      </c>
      <c r="E101" s="96">
        <v>10430000</v>
      </c>
    </row>
    <row r="102" spans="1:5" s="60" customFormat="1" ht="14.25">
      <c r="A102" s="60" t="s">
        <v>180</v>
      </c>
      <c r="B102" s="91">
        <v>3561000</v>
      </c>
      <c r="C102" s="108">
        <v>2042</v>
      </c>
      <c r="D102" s="63" t="s">
        <v>181</v>
      </c>
      <c r="E102" s="119">
        <v>3252000</v>
      </c>
    </row>
    <row r="103" spans="1:5" s="60" customFormat="1" ht="15">
      <c r="A103" s="90" t="s">
        <v>182</v>
      </c>
      <c r="B103" s="110"/>
      <c r="C103" s="111"/>
      <c r="D103" s="66"/>
      <c r="E103" s="120">
        <f>SUM(E99:E102)</f>
        <v>54887000</v>
      </c>
    </row>
    <row r="104" spans="1:5" s="60" customFormat="1" ht="14.25">
      <c r="A104" s="76"/>
      <c r="B104" s="91"/>
      <c r="C104" s="108"/>
      <c r="D104" s="63"/>
      <c r="E104" s="109"/>
    </row>
    <row r="105" spans="1:5" s="60" customFormat="1" ht="14.25">
      <c r="A105" s="76" t="s">
        <v>183</v>
      </c>
      <c r="B105" s="91"/>
      <c r="C105" s="108"/>
      <c r="D105" s="63"/>
      <c r="E105" s="92">
        <f>+E97+E103</f>
        <v>1059832000</v>
      </c>
    </row>
    <row r="106" spans="1:5" s="60" customFormat="1" ht="14.25">
      <c r="A106" s="76"/>
      <c r="B106" s="91"/>
      <c r="C106" s="108"/>
      <c r="D106" s="63"/>
      <c r="E106" s="92"/>
    </row>
    <row r="107" spans="1:5" s="60" customFormat="1" ht="14.25">
      <c r="A107" s="76" t="s">
        <v>184</v>
      </c>
      <c r="B107" s="91"/>
      <c r="C107" s="108"/>
      <c r="D107" s="63"/>
      <c r="E107" s="92"/>
    </row>
    <row r="108" spans="1:5" s="60" customFormat="1" ht="14.25">
      <c r="A108" s="76" t="s">
        <v>185</v>
      </c>
      <c r="B108" s="91">
        <v>34835000</v>
      </c>
      <c r="C108" s="108">
        <v>2029</v>
      </c>
      <c r="D108" s="63" t="s">
        <v>186</v>
      </c>
      <c r="E108" s="92">
        <v>15520000</v>
      </c>
    </row>
    <row r="109" spans="1:5" s="60" customFormat="1" ht="14.25">
      <c r="A109" s="90" t="s">
        <v>187</v>
      </c>
      <c r="B109" s="80"/>
      <c r="C109" s="83"/>
      <c r="D109" s="63"/>
      <c r="E109" s="105">
        <f>SUM(E108)</f>
        <v>15520000</v>
      </c>
    </row>
    <row r="110" spans="1:5" s="60" customFormat="1" ht="14.25">
      <c r="A110" s="76"/>
      <c r="B110" s="80"/>
      <c r="C110" s="83"/>
      <c r="D110" s="63"/>
      <c r="E110" s="81"/>
    </row>
    <row r="111" spans="1:5" s="60" customFormat="1" thickBot="1">
      <c r="A111" s="98" t="s">
        <v>188</v>
      </c>
      <c r="B111" s="103"/>
      <c r="C111" s="104"/>
      <c r="D111" s="102"/>
      <c r="E111" s="122">
        <f>+E105+E109+E82+E74</f>
        <v>1108893906</v>
      </c>
    </row>
    <row r="112" spans="1:5" s="60" customFormat="1" ht="14.25">
      <c r="B112" s="80"/>
      <c r="C112" s="83"/>
      <c r="D112" s="63"/>
      <c r="E112" s="81"/>
    </row>
    <row r="113" spans="1:5" s="60" customFormat="1" ht="14.25">
      <c r="B113" s="80"/>
      <c r="C113" s="83"/>
      <c r="D113" s="63"/>
      <c r="E113" s="81"/>
    </row>
    <row r="114" spans="1:5" s="60" customFormat="1" ht="14.25">
      <c r="B114" s="80"/>
      <c r="C114" s="83"/>
      <c r="D114" s="63"/>
      <c r="E114" s="81"/>
    </row>
    <row r="115" spans="1:5" s="60" customFormat="1" ht="14.25">
      <c r="B115" s="80"/>
      <c r="C115" s="83"/>
      <c r="D115" s="63"/>
      <c r="E115" s="81"/>
    </row>
    <row r="116" spans="1:5">
      <c r="A116" s="129" t="s">
        <v>189</v>
      </c>
      <c r="B116" s="130"/>
      <c r="C116" s="130"/>
      <c r="D116" s="130"/>
      <c r="E116" s="130"/>
    </row>
    <row r="117" spans="1:5">
      <c r="A117" s="129"/>
      <c r="B117" s="130"/>
      <c r="C117" s="130"/>
      <c r="D117" s="130"/>
      <c r="E117" s="130"/>
    </row>
    <row r="118" spans="1:5">
      <c r="A118" s="130" t="s">
        <v>190</v>
      </c>
      <c r="B118" s="130"/>
      <c r="C118" s="130"/>
      <c r="D118" s="130"/>
      <c r="E118" s="130"/>
    </row>
    <row r="119" spans="1:5">
      <c r="A119" s="131" t="s">
        <v>191</v>
      </c>
      <c r="B119" s="132">
        <v>3315000</v>
      </c>
      <c r="C119" s="130">
        <v>2030</v>
      </c>
      <c r="D119" s="133">
        <v>0.05</v>
      </c>
      <c r="E119" s="132">
        <v>2930000</v>
      </c>
    </row>
    <row r="120" spans="1:5">
      <c r="A120" s="130" t="s">
        <v>192</v>
      </c>
      <c r="B120" s="130"/>
      <c r="C120" s="130"/>
      <c r="D120" s="130"/>
      <c r="E120" s="134">
        <v>2930000</v>
      </c>
    </row>
    <row r="121" spans="1:5">
      <c r="A121" s="130"/>
      <c r="B121" s="130"/>
      <c r="C121" s="130"/>
      <c r="D121" s="130"/>
      <c r="E121" s="131"/>
    </row>
    <row r="122" spans="1:5">
      <c r="A122" s="131" t="s">
        <v>193</v>
      </c>
      <c r="B122" s="132">
        <v>9000000</v>
      </c>
      <c r="C122" s="130">
        <v>2026</v>
      </c>
      <c r="D122" s="135">
        <v>2.4400000000000002E-2</v>
      </c>
      <c r="E122" s="132">
        <v>1715000</v>
      </c>
    </row>
    <row r="123" spans="1:5">
      <c r="A123" s="130" t="s">
        <v>194</v>
      </c>
      <c r="B123" s="130"/>
      <c r="C123" s="130"/>
      <c r="D123" s="130"/>
      <c r="E123" s="134">
        <v>1715000</v>
      </c>
    </row>
    <row r="124" spans="1:5">
      <c r="A124" s="130"/>
      <c r="B124" s="130"/>
      <c r="C124" s="130"/>
      <c r="D124" s="130"/>
      <c r="E124" s="131"/>
    </row>
    <row r="125" spans="1:5">
      <c r="A125" s="136" t="s">
        <v>195</v>
      </c>
      <c r="B125" s="136" t="s">
        <v>196</v>
      </c>
      <c r="C125" s="136" t="s">
        <v>196</v>
      </c>
      <c r="D125" s="136" t="s">
        <v>196</v>
      </c>
      <c r="E125" s="137">
        <v>4645000</v>
      </c>
    </row>
    <row r="126" spans="1:5">
      <c r="A126" s="130"/>
      <c r="B126" s="130"/>
      <c r="C126" s="130"/>
      <c r="D126" s="130"/>
      <c r="E126" s="130"/>
    </row>
    <row r="127" spans="1:5">
      <c r="A127" s="130" t="s">
        <v>197</v>
      </c>
      <c r="B127" s="138"/>
      <c r="C127" s="138"/>
      <c r="D127" s="138"/>
      <c r="E127" s="138"/>
    </row>
    <row r="128" spans="1:5">
      <c r="A128" s="131" t="s">
        <v>198</v>
      </c>
      <c r="B128" s="132">
        <v>35000000</v>
      </c>
      <c r="C128" s="130">
        <v>2031</v>
      </c>
      <c r="D128" s="135">
        <v>1.8499999999999999E-2</v>
      </c>
      <c r="E128" s="132">
        <v>25160000</v>
      </c>
    </row>
    <row r="129" spans="1:5">
      <c r="A129" s="130" t="s">
        <v>199</v>
      </c>
      <c r="B129" s="130"/>
      <c r="C129" s="130"/>
      <c r="D129" s="130"/>
      <c r="E129" s="134">
        <v>25160000</v>
      </c>
    </row>
    <row r="130" spans="1:5">
      <c r="A130" s="130"/>
      <c r="B130" s="130"/>
      <c r="C130" s="130"/>
      <c r="D130" s="130"/>
      <c r="E130" s="131"/>
    </row>
    <row r="131" spans="1:5">
      <c r="A131" s="136" t="s">
        <v>200</v>
      </c>
      <c r="B131" s="136" t="s">
        <v>196</v>
      </c>
      <c r="C131" s="136" t="s">
        <v>196</v>
      </c>
      <c r="D131" s="136" t="s">
        <v>196</v>
      </c>
      <c r="E131" s="137">
        <v>25160000</v>
      </c>
    </row>
  </sheetData>
  <pageMargins left="0.2" right="0.2" top="0.25" bottom="0.25" header="0.3" footer="0.3"/>
  <pageSetup scale="74" orientation="portrait" r:id="rId1"/>
  <rowBreaks count="2" manualBreakCount="2">
    <brk id="61" max="16383" man="1"/>
    <brk id="126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21DB017FD4954F8E15A6E2673B9447" ma:contentTypeVersion="16" ma:contentTypeDescription="Create a new document." ma:contentTypeScope="" ma:versionID="39fcf57550d56631c48de219aef8c987">
  <xsd:schema xmlns:xsd="http://www.w3.org/2001/XMLSchema" xmlns:xs="http://www.w3.org/2001/XMLSchema" xmlns:p="http://schemas.microsoft.com/office/2006/metadata/properties" xmlns:ns2="2c152f8f-9e1d-48cb-a697-7f587d6e8df9" xmlns:ns3="203d9b92-456e-46ae-8638-1069528f282a" targetNamespace="http://schemas.microsoft.com/office/2006/metadata/properties" ma:root="true" ma:fieldsID="1b23d798609e26b83577c3baab7c67f0" ns2:_="" ns3:_="">
    <xsd:import namespace="2c152f8f-9e1d-48cb-a697-7f587d6e8df9"/>
    <xsd:import namespace="203d9b92-456e-46ae-8638-1069528f28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ReadyforFinalReview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152f8f-9e1d-48cb-a697-7f587d6e8d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cfe4f139-5f2f-4806-9b3d-d883ffc38a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ReadyforFinalReview" ma:index="22" nillable="true" ma:displayName="Ready for Final Review" ma:default="1" ma:format="Dropdown" ma:internalName="ReadyforFinalReview">
      <xsd:simpleType>
        <xsd:restriction base="dms:Boolean"/>
      </xsd:simpleType>
    </xsd:element>
    <xsd:element name="Comments" ma:index="23" nillable="true" ma:displayName="Comments" ma:format="Dropdown" ma:internalName="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3d9b92-456e-46ae-8638-1069528f282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3539fb5f-34d8-4717-9919-c775333593af}" ma:internalName="TaxCatchAll" ma:showField="CatchAllData" ma:web="203d9b92-456e-46ae-8638-1069528f28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adyforFinalReview xmlns="2c152f8f-9e1d-48cb-a697-7f587d6e8df9">true</ReadyforFinalReview>
    <Comments xmlns="2c152f8f-9e1d-48cb-a697-7f587d6e8df9" xsi:nil="true"/>
    <lcf76f155ced4ddcb4097134ff3c332f xmlns="2c152f8f-9e1d-48cb-a697-7f587d6e8df9">
      <Terms xmlns="http://schemas.microsoft.com/office/infopath/2007/PartnerControls"/>
    </lcf76f155ced4ddcb4097134ff3c332f>
    <TaxCatchAll xmlns="203d9b92-456e-46ae-8638-1069528f282a" xsi:nil="true"/>
  </documentManagement>
</p:properties>
</file>

<file path=customXml/itemProps1.xml><?xml version="1.0" encoding="utf-8"?>
<ds:datastoreItem xmlns:ds="http://schemas.openxmlformats.org/officeDocument/2006/customXml" ds:itemID="{E0AEE778-2AA4-448C-90F9-DABF066CE4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152f8f-9e1d-48cb-a697-7f587d6e8df9"/>
    <ds:schemaRef ds:uri="203d9b92-456e-46ae-8638-1069528f28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3CF32D9-77A9-46EB-9547-E13C0C6096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26FF35-B9F4-4446-A115-AB453E66D187}">
  <ds:schemaRefs>
    <ds:schemaRef ds:uri="http://www.w3.org/XML/1998/namespace"/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203d9b92-456e-46ae-8638-1069528f282a"/>
    <ds:schemaRef ds:uri="2c152f8f-9e1d-48cb-a697-7f587d6e8df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FY2021 Bonds</vt:lpstr>
      <vt:lpstr>FY2024 Bonds</vt:lpstr>
      <vt:lpstr>'FY2021 Bonds'!Print_Titles</vt:lpstr>
      <vt:lpstr>'FY2024 Bonds'!Print_Titles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Judy Sandroussi</dc:creator>
  <cp:keywords/>
  <dc:description/>
  <cp:lastModifiedBy>Julie Sandoval</cp:lastModifiedBy>
  <cp:revision/>
  <dcterms:created xsi:type="dcterms:W3CDTF">2022-06-17T21:17:40Z</dcterms:created>
  <dcterms:modified xsi:type="dcterms:W3CDTF">2025-09-24T14:40:57Z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0x0101001E21DB017FD4954F8E15A6E2673B9447</vt:lpwstr>
  </property>
  <property fmtid="{D5CDD505-2E9C-101B-9397-08002B2CF9AE}" pid="3" name="MediaServiceImageTags">
    <vt:lpwstr/>
  </property>
</Properties>
</file>